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showInkAnnotation="0" codeName="ThisWorkbook" defaultThemeVersion="124226"/>
  <mc:AlternateContent xmlns:mc="http://schemas.openxmlformats.org/markup-compatibility/2006">
    <mc:Choice Requires="x15">
      <x15ac:absPath xmlns:x15ac="http://schemas.microsoft.com/office/spreadsheetml/2010/11/ac" url="\\fs01\SEUP\06_NPOO 2021.-2026\NPOO - odabir projekata\5_Sortirnice - 2. poziv\1. izmjene Poziva_2. sort\"/>
    </mc:Choice>
  </mc:AlternateContent>
  <xr:revisionPtr revIDLastSave="0" documentId="13_ncr:1_{8676CE24-9B26-4F7B-A376-3EE2E833F9D0}" xr6:coauthVersionLast="47" xr6:coauthVersionMax="47" xr10:uidLastSave="{00000000-0000-0000-0000-000000000000}"/>
  <workbookProtection workbookPassword="DA28" lockStructure="1"/>
  <bookViews>
    <workbookView xWindow="-120" yWindow="-120" windowWidth="29040" windowHeight="15720" tabRatio="690" firstSheet="2" activeTab="3" xr2:uid="{00000000-000D-0000-FFFF-FFFF00000000}"/>
  </bookViews>
  <sheets>
    <sheet name="Naslov" sheetId="27" r:id="rId1"/>
    <sheet name="Sadržaj" sheetId="28" r:id="rId2"/>
    <sheet name="Ulazni parametri projekta" sheetId="24" r:id="rId3"/>
    <sheet name="Investicijski troškovi" sheetId="22" r:id="rId4"/>
    <sheet name="Operativni P&amp;T" sheetId="23" r:id="rId5"/>
    <sheet name="FNPVC" sheetId="19" r:id="rId6"/>
    <sheet name="EU Doprinos" sheetId="21" r:id="rId7"/>
    <sheet name="Izvori financiranja" sheetId="2" r:id="rId8"/>
    <sheet name="Financijska održivost" sheetId="17" r:id="rId9"/>
    <sheet name="FNPVK" sheetId="16" r:id="rId10"/>
    <sheet name="Ekonomska  analiza" sheetId="18" r:id="rId11"/>
    <sheet name="Sheet1" sheetId="26" state="hidden" r:id="rId12"/>
  </sheets>
  <definedNames>
    <definedName name="_xlnm._FilterDatabase" localSheetId="2" hidden="1">'Ulazni parametri projekta'!$A$6:$U$85</definedName>
    <definedName name="_ftn1" localSheetId="6">'EU Doprinos'!#REF!</definedName>
    <definedName name="_ftnref1" localSheetId="6">'EU Doprinos'!$B$7</definedName>
    <definedName name="jedinična_cijena__kn_t">'Ulazni parametri projekta'!#REF!</definedName>
    <definedName name="OLE_LINK1" localSheetId="6">'EU Doprinos'!$A$4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1" i="16" l="1"/>
  <c r="H13" i="17"/>
  <c r="H12" i="17"/>
  <c r="I11" i="2"/>
  <c r="I12" i="2"/>
  <c r="I6" i="2"/>
  <c r="I7" i="2" s="1"/>
  <c r="Q11" i="19"/>
  <c r="D12" i="23"/>
  <c r="D13" i="23"/>
  <c r="D14" i="23"/>
  <c r="D15" i="23"/>
  <c r="D31" i="22"/>
  <c r="F12" i="19"/>
  <c r="H31" i="22"/>
  <c r="E31" i="22"/>
  <c r="F31" i="22"/>
  <c r="G31" i="22"/>
  <c r="P12" i="23"/>
  <c r="J14" i="18" s="1"/>
  <c r="P13" i="23"/>
  <c r="J15" i="18" s="1"/>
  <c r="P14" i="23"/>
  <c r="J16" i="18" s="1"/>
  <c r="P15" i="23"/>
  <c r="J17" i="18" s="1"/>
  <c r="P11" i="23"/>
  <c r="J13" i="18" s="1"/>
  <c r="I14" i="2" l="1"/>
  <c r="V8" i="19"/>
  <c r="AN12" i="23"/>
  <c r="V14" i="18" s="1"/>
  <c r="AN13" i="23"/>
  <c r="V15" i="18" s="1"/>
  <c r="AN14" i="23"/>
  <c r="V16" i="18" s="1"/>
  <c r="AN15" i="23"/>
  <c r="V17" i="18" s="1"/>
  <c r="AL12" i="23"/>
  <c r="U14" i="18" s="1"/>
  <c r="AL13" i="23"/>
  <c r="U15" i="18" s="1"/>
  <c r="AL14" i="23"/>
  <c r="U16" i="18" s="1"/>
  <c r="AL15" i="23"/>
  <c r="U17" i="18" s="1"/>
  <c r="AJ12" i="23"/>
  <c r="T14" i="18" s="1"/>
  <c r="AJ13" i="23"/>
  <c r="T15" i="18" s="1"/>
  <c r="AJ14" i="23"/>
  <c r="T16" i="18" s="1"/>
  <c r="AJ15" i="23"/>
  <c r="T17" i="18" s="1"/>
  <c r="AH12" i="23"/>
  <c r="S14" i="18" s="1"/>
  <c r="AH13" i="23"/>
  <c r="S15" i="18" s="1"/>
  <c r="AH14" i="23"/>
  <c r="S16" i="18" s="1"/>
  <c r="AH15" i="23"/>
  <c r="S17" i="18" s="1"/>
  <c r="AF12" i="23"/>
  <c r="R14" i="18" s="1"/>
  <c r="AF13" i="23"/>
  <c r="R15" i="18" s="1"/>
  <c r="AF14" i="23"/>
  <c r="R16" i="18" s="1"/>
  <c r="AD12" i="23"/>
  <c r="Q14" i="18" s="1"/>
  <c r="AD13" i="23"/>
  <c r="Q15" i="18" s="1"/>
  <c r="AD14" i="23"/>
  <c r="Q16" i="18" s="1"/>
  <c r="AD15" i="23"/>
  <c r="Q17" i="18" s="1"/>
  <c r="AB12" i="23"/>
  <c r="P14" i="18" s="1"/>
  <c r="AB13" i="23"/>
  <c r="P15" i="18" s="1"/>
  <c r="AB14" i="23"/>
  <c r="P16" i="18" s="1"/>
  <c r="AB15" i="23"/>
  <c r="P17" i="18" s="1"/>
  <c r="Z12" i="23"/>
  <c r="O14" i="18" s="1"/>
  <c r="Z13" i="23"/>
  <c r="O15" i="18" s="1"/>
  <c r="Z14" i="23"/>
  <c r="O16" i="18" s="1"/>
  <c r="Z15" i="23"/>
  <c r="O17" i="18" s="1"/>
  <c r="X12" i="23"/>
  <c r="N14" i="18" s="1"/>
  <c r="X13" i="23"/>
  <c r="N15" i="18" s="1"/>
  <c r="X14" i="23"/>
  <c r="N16" i="18" s="1"/>
  <c r="X15" i="23"/>
  <c r="N17" i="18" s="1"/>
  <c r="V12" i="23"/>
  <c r="M14" i="18" s="1"/>
  <c r="V13" i="23"/>
  <c r="M15" i="18" s="1"/>
  <c r="V14" i="23"/>
  <c r="M16" i="18" s="1"/>
  <c r="V15" i="23"/>
  <c r="M17" i="18" s="1"/>
  <c r="T12" i="23"/>
  <c r="L14" i="18" s="1"/>
  <c r="T13" i="23"/>
  <c r="L15" i="18" s="1"/>
  <c r="T14" i="23"/>
  <c r="L16" i="18" s="1"/>
  <c r="T15" i="23"/>
  <c r="L17" i="18" s="1"/>
  <c r="T11" i="23"/>
  <c r="L13" i="18" s="1"/>
  <c r="R12" i="23"/>
  <c r="K14" i="18" s="1"/>
  <c r="R13" i="23"/>
  <c r="K15" i="18" s="1"/>
  <c r="R14" i="23"/>
  <c r="K16" i="18" s="1"/>
  <c r="R15" i="23"/>
  <c r="K17" i="18" s="1"/>
  <c r="R11" i="23"/>
  <c r="K13" i="18" s="1"/>
  <c r="J13" i="23"/>
  <c r="G15" i="18" s="1"/>
  <c r="J14" i="23"/>
  <c r="G16" i="18" s="1"/>
  <c r="J15" i="23"/>
  <c r="G17" i="18" s="1"/>
  <c r="J12" i="23"/>
  <c r="G14" i="18" s="1"/>
  <c r="AL11" i="23"/>
  <c r="U13" i="18" s="1"/>
  <c r="AJ11" i="23"/>
  <c r="T13" i="18" s="1"/>
  <c r="AH11" i="23"/>
  <c r="S13" i="18" s="1"/>
  <c r="AF11" i="23"/>
  <c r="R13" i="18" s="1"/>
  <c r="AD11" i="23"/>
  <c r="Q13" i="18" s="1"/>
  <c r="AB11" i="23"/>
  <c r="P13" i="18" s="1"/>
  <c r="Z11" i="23"/>
  <c r="O13" i="18" s="1"/>
  <c r="X11" i="23"/>
  <c r="N13" i="18" s="1"/>
  <c r="V11" i="23"/>
  <c r="M13" i="18" s="1"/>
  <c r="N11" i="23"/>
  <c r="I13" i="18" s="1"/>
  <c r="J11" i="23"/>
  <c r="G13" i="18" s="1"/>
  <c r="D63" i="24"/>
  <c r="D62" i="24"/>
  <c r="E30" i="18" l="1"/>
  <c r="C31" i="22" l="1"/>
  <c r="B31" i="22"/>
  <c r="G21" i="18" l="1"/>
  <c r="J21" i="18"/>
  <c r="K21" i="18"/>
  <c r="L21" i="18"/>
  <c r="M21" i="18"/>
  <c r="N21" i="18"/>
  <c r="O21" i="18"/>
  <c r="P21" i="18"/>
  <c r="Q21" i="18"/>
  <c r="S21" i="18"/>
  <c r="T21" i="18"/>
  <c r="U21" i="18"/>
  <c r="V38" i="18"/>
  <c r="V30" i="18"/>
  <c r="V29" i="18"/>
  <c r="V28" i="18"/>
  <c r="V27" i="18"/>
  <c r="V26" i="18"/>
  <c r="V25" i="18"/>
  <c r="V24" i="18"/>
  <c r="AO12" i="23" l="1"/>
  <c r="AO13" i="23"/>
  <c r="AO14" i="23"/>
  <c r="AO15" i="23"/>
  <c r="AN11" i="23"/>
  <c r="AM12" i="23"/>
  <c r="AM13" i="23"/>
  <c r="AM14" i="23"/>
  <c r="AM15" i="23"/>
  <c r="AM11" i="23"/>
  <c r="F12" i="23"/>
  <c r="E14" i="18" s="1"/>
  <c r="F13" i="23"/>
  <c r="E15" i="18" s="1"/>
  <c r="F14" i="23"/>
  <c r="E16" i="18" s="1"/>
  <c r="F15" i="23"/>
  <c r="E17" i="18" s="1"/>
  <c r="H12" i="23"/>
  <c r="H13" i="23"/>
  <c r="H14" i="23"/>
  <c r="H15" i="23"/>
  <c r="K12" i="23"/>
  <c r="K13" i="23"/>
  <c r="K14" i="23"/>
  <c r="K15" i="23"/>
  <c r="L13" i="23"/>
  <c r="L14" i="23"/>
  <c r="L15" i="23"/>
  <c r="L12" i="23"/>
  <c r="L11" i="23"/>
  <c r="K11" i="23"/>
  <c r="H11" i="23"/>
  <c r="V18" i="24"/>
  <c r="O11" i="23"/>
  <c r="N12" i="23"/>
  <c r="N13" i="23"/>
  <c r="N14" i="23"/>
  <c r="N15" i="23"/>
  <c r="O13" i="23" l="1"/>
  <c r="I15" i="18"/>
  <c r="I14" i="23"/>
  <c r="F16" i="18"/>
  <c r="O12" i="23"/>
  <c r="I14" i="18"/>
  <c r="I13" i="23"/>
  <c r="F15" i="18"/>
  <c r="M13" i="23"/>
  <c r="H15" i="18"/>
  <c r="I12" i="23"/>
  <c r="F14" i="18"/>
  <c r="AO11" i="23"/>
  <c r="V13" i="18"/>
  <c r="V21" i="18" s="1"/>
  <c r="M14" i="23"/>
  <c r="H16" i="18"/>
  <c r="I11" i="23"/>
  <c r="E20" i="23" s="1"/>
  <c r="F13" i="18"/>
  <c r="M15" i="23"/>
  <c r="H17" i="18"/>
  <c r="O15" i="23"/>
  <c r="I17" i="18"/>
  <c r="M11" i="23"/>
  <c r="H13" i="18"/>
  <c r="O14" i="23"/>
  <c r="I16" i="18"/>
  <c r="M12" i="23"/>
  <c r="H14" i="18"/>
  <c r="I15" i="23"/>
  <c r="F17" i="18"/>
  <c r="AN16" i="23"/>
  <c r="G13" i="23"/>
  <c r="G14" i="23"/>
  <c r="G15" i="23"/>
  <c r="AK12" i="23"/>
  <c r="AK13" i="23"/>
  <c r="AK14" i="23"/>
  <c r="AK15" i="23"/>
  <c r="AK11" i="23"/>
  <c r="G12" i="23"/>
  <c r="AG12" i="23"/>
  <c r="AG13" i="23"/>
  <c r="AG14" i="23"/>
  <c r="AF15" i="23"/>
  <c r="AI12" i="23"/>
  <c r="AI13" i="23"/>
  <c r="AI14" i="23"/>
  <c r="AI15" i="23"/>
  <c r="AI11" i="23"/>
  <c r="AG11" i="23"/>
  <c r="AE12" i="23"/>
  <c r="AE13" i="23"/>
  <c r="AE14" i="23"/>
  <c r="AE15" i="23"/>
  <c r="AE11" i="23"/>
  <c r="AC12" i="23"/>
  <c r="AC13" i="23"/>
  <c r="AC14" i="23"/>
  <c r="AC15" i="23"/>
  <c r="AC11" i="23"/>
  <c r="AA12" i="23"/>
  <c r="AA13" i="23"/>
  <c r="AA14" i="23"/>
  <c r="AA15" i="23"/>
  <c r="AA11" i="23"/>
  <c r="Y12" i="23"/>
  <c r="Y13" i="23"/>
  <c r="Y14" i="23"/>
  <c r="Y15" i="23"/>
  <c r="Y11" i="23"/>
  <c r="W12" i="23"/>
  <c r="W13" i="23"/>
  <c r="W14" i="23"/>
  <c r="W15" i="23"/>
  <c r="W11" i="23"/>
  <c r="U12" i="23"/>
  <c r="U13" i="23"/>
  <c r="U14" i="23"/>
  <c r="U15" i="23"/>
  <c r="U11" i="23"/>
  <c r="S12" i="23"/>
  <c r="J21" i="23" s="1"/>
  <c r="S13" i="23"/>
  <c r="J22" i="23" s="1"/>
  <c r="S14" i="23"/>
  <c r="J23" i="23" s="1"/>
  <c r="S15" i="23"/>
  <c r="J24" i="23" s="1"/>
  <c r="S11" i="23"/>
  <c r="Q12" i="23"/>
  <c r="I21" i="23" s="1"/>
  <c r="Q13" i="23"/>
  <c r="I22" i="23" s="1"/>
  <c r="Q14" i="23"/>
  <c r="I23" i="23" s="1"/>
  <c r="Q15" i="23"/>
  <c r="I24" i="23" s="1"/>
  <c r="Q11" i="23"/>
  <c r="I20" i="23" s="1"/>
  <c r="F11" i="23"/>
  <c r="D11" i="23"/>
  <c r="B15" i="23"/>
  <c r="B13" i="23"/>
  <c r="C15" i="18" s="1"/>
  <c r="B11" i="23"/>
  <c r="C8" i="19"/>
  <c r="D8" i="19"/>
  <c r="E8" i="19"/>
  <c r="F8" i="19"/>
  <c r="G8" i="19"/>
  <c r="H8" i="19"/>
  <c r="I8" i="19"/>
  <c r="J8" i="19"/>
  <c r="K8" i="19"/>
  <c r="L8" i="19"/>
  <c r="M8" i="19"/>
  <c r="N8" i="19"/>
  <c r="O8" i="19"/>
  <c r="P8" i="19"/>
  <c r="Q8" i="19"/>
  <c r="R8" i="19"/>
  <c r="S8" i="19"/>
  <c r="T8" i="19"/>
  <c r="U8" i="19"/>
  <c r="D10" i="21"/>
  <c r="C11" i="19"/>
  <c r="D11" i="19"/>
  <c r="E11" i="19"/>
  <c r="F11" i="19"/>
  <c r="G11" i="19"/>
  <c r="H11" i="19"/>
  <c r="I11" i="19"/>
  <c r="J11" i="19"/>
  <c r="K11" i="19"/>
  <c r="L11" i="19"/>
  <c r="M11" i="19"/>
  <c r="N11" i="19"/>
  <c r="O11" i="19"/>
  <c r="P11" i="19"/>
  <c r="R11" i="19"/>
  <c r="S11" i="19"/>
  <c r="T11" i="19"/>
  <c r="U11" i="19"/>
  <c r="V11" i="19"/>
  <c r="H21" i="18" l="1"/>
  <c r="E15" i="23"/>
  <c r="D17" i="18"/>
  <c r="I21" i="18"/>
  <c r="E13" i="23"/>
  <c r="D15" i="18"/>
  <c r="B8" i="19"/>
  <c r="E12" i="23"/>
  <c r="D14" i="18"/>
  <c r="AG15" i="23"/>
  <c r="R17" i="18"/>
  <c r="R21" i="18" s="1"/>
  <c r="E14" i="23"/>
  <c r="D16" i="18"/>
  <c r="C11" i="23"/>
  <c r="C13" i="18"/>
  <c r="G11" i="23"/>
  <c r="D20" i="23" s="1"/>
  <c r="E13" i="18"/>
  <c r="E21" i="18" s="1"/>
  <c r="C15" i="23"/>
  <c r="C17" i="18"/>
  <c r="E11" i="23"/>
  <c r="D13" i="18"/>
  <c r="F21" i="18"/>
  <c r="B11" i="19"/>
  <c r="U34" i="23"/>
  <c r="V20" i="18"/>
  <c r="I26" i="23"/>
  <c r="G32" i="22"/>
  <c r="H12" i="19" s="1"/>
  <c r="D64" i="24" l="1"/>
  <c r="U24" i="23"/>
  <c r="T24" i="23"/>
  <c r="S24" i="23"/>
  <c r="R24" i="23"/>
  <c r="Q24" i="23"/>
  <c r="P24" i="23"/>
  <c r="O24" i="23"/>
  <c r="N24" i="23"/>
  <c r="M24" i="23"/>
  <c r="L24" i="23"/>
  <c r="K24" i="23"/>
  <c r="H24" i="23"/>
  <c r="G24" i="23"/>
  <c r="F24" i="23"/>
  <c r="E24" i="23"/>
  <c r="D24" i="23"/>
  <c r="C24" i="23"/>
  <c r="B24" i="23"/>
  <c r="U18" i="24"/>
  <c r="T18" i="24"/>
  <c r="S18" i="24"/>
  <c r="R18" i="24"/>
  <c r="Q18" i="24"/>
  <c r="P18" i="24"/>
  <c r="O18" i="24"/>
  <c r="N18" i="24"/>
  <c r="M18" i="24"/>
  <c r="L18" i="24"/>
  <c r="K18" i="24"/>
  <c r="J18" i="24"/>
  <c r="I18" i="24"/>
  <c r="H18" i="24"/>
  <c r="G18" i="24"/>
  <c r="F18" i="24"/>
  <c r="E18" i="24"/>
  <c r="D18" i="24"/>
  <c r="C18" i="24"/>
  <c r="E41" i="24" l="1"/>
  <c r="B6" i="28" l="1"/>
  <c r="B7" i="28" s="1"/>
  <c r="B8" i="28" s="1"/>
  <c r="B9" i="28" s="1"/>
  <c r="B10" i="28" s="1"/>
  <c r="B11" i="28" s="1"/>
  <c r="K32" i="22" l="1"/>
  <c r="L12" i="19" s="1"/>
  <c r="F32" i="22"/>
  <c r="G12" i="19" s="1"/>
  <c r="E32" i="22"/>
  <c r="H32" i="22"/>
  <c r="I12" i="19" s="1"/>
  <c r="I32" i="22"/>
  <c r="J12" i="19" s="1"/>
  <c r="J32" i="22"/>
  <c r="K12" i="19" s="1"/>
  <c r="L32" i="22"/>
  <c r="M12" i="19" s="1"/>
  <c r="M32" i="22"/>
  <c r="N12" i="19" s="1"/>
  <c r="N32" i="22"/>
  <c r="O12" i="19" s="1"/>
  <c r="O32" i="22"/>
  <c r="P12" i="19" s="1"/>
  <c r="P32" i="22"/>
  <c r="Q12" i="19" s="1"/>
  <c r="Q32" i="22"/>
  <c r="R12" i="19" s="1"/>
  <c r="R32" i="22"/>
  <c r="S12" i="19" s="1"/>
  <c r="S32" i="22"/>
  <c r="T12" i="19" s="1"/>
  <c r="T32" i="22"/>
  <c r="U12" i="19" s="1"/>
  <c r="U32" i="22"/>
  <c r="V12" i="19" s="1"/>
  <c r="V33" i="18" s="1"/>
  <c r="E31" i="24"/>
  <c r="E40" i="24"/>
  <c r="E25" i="24"/>
  <c r="D21" i="18" l="1"/>
  <c r="C28" i="18" l="1"/>
  <c r="B13" i="2"/>
  <c r="A25" i="18" l="1"/>
  <c r="F63" i="24"/>
  <c r="F62" i="24"/>
  <c r="F56" i="24"/>
  <c r="E56" i="24"/>
  <c r="D56" i="24"/>
  <c r="F64" i="24" l="1"/>
  <c r="D25" i="18"/>
  <c r="E25" i="18"/>
  <c r="C25" i="18"/>
  <c r="D29" i="18"/>
  <c r="E29" i="18"/>
  <c r="C29" i="18"/>
  <c r="A29" i="18"/>
  <c r="D24" i="18"/>
  <c r="E24" i="18"/>
  <c r="C24" i="18"/>
  <c r="A31" i="18"/>
  <c r="F24" i="18" l="1"/>
  <c r="D9" i="18" l="1"/>
  <c r="E9" i="18"/>
  <c r="F9" i="18"/>
  <c r="G9" i="18"/>
  <c r="H9" i="18"/>
  <c r="I9" i="18"/>
  <c r="J9" i="18"/>
  <c r="K9" i="18"/>
  <c r="L9" i="18"/>
  <c r="M9" i="18"/>
  <c r="N9" i="18"/>
  <c r="O9" i="18"/>
  <c r="P9" i="18"/>
  <c r="Q9" i="18"/>
  <c r="R9" i="18"/>
  <c r="S9" i="18"/>
  <c r="T9" i="18"/>
  <c r="U9" i="18"/>
  <c r="C9" i="18"/>
  <c r="D9" i="23"/>
  <c r="F9" i="23" s="1"/>
  <c r="H9" i="23" s="1"/>
  <c r="J9" i="23" s="1"/>
  <c r="L9" i="23" s="1"/>
  <c r="N9" i="23" s="1"/>
  <c r="P9" i="23" s="1"/>
  <c r="R9" i="23" s="1"/>
  <c r="T9" i="23" s="1"/>
  <c r="V9" i="23" s="1"/>
  <c r="X9" i="23" s="1"/>
  <c r="Z9" i="23" s="1"/>
  <c r="AB9" i="23" s="1"/>
  <c r="AD9" i="23" s="1"/>
  <c r="AF9" i="23" s="1"/>
  <c r="AH9" i="23" s="1"/>
  <c r="AJ9" i="23" s="1"/>
  <c r="AL9" i="23" s="1"/>
  <c r="AN9" i="23" s="1"/>
  <c r="G16" i="23" l="1"/>
  <c r="F16" i="23"/>
  <c r="D34" i="23" l="1"/>
  <c r="E20" i="18"/>
  <c r="V23" i="18"/>
  <c r="U38" i="18" l="1"/>
  <c r="T38" i="18"/>
  <c r="S38" i="18"/>
  <c r="R38" i="18"/>
  <c r="Q38" i="18"/>
  <c r="P38" i="18"/>
  <c r="O38" i="18"/>
  <c r="N38" i="18"/>
  <c r="M38" i="18"/>
  <c r="L38" i="18"/>
  <c r="K38" i="18"/>
  <c r="J38" i="18"/>
  <c r="I38" i="18"/>
  <c r="H38" i="18"/>
  <c r="G38" i="18"/>
  <c r="F38" i="18"/>
  <c r="E38" i="18"/>
  <c r="D38" i="18"/>
  <c r="C38" i="18"/>
  <c r="B35" i="18"/>
  <c r="D30" i="18"/>
  <c r="C30" i="18"/>
  <c r="A30" i="18"/>
  <c r="E28" i="18"/>
  <c r="D28" i="18"/>
  <c r="E27" i="18"/>
  <c r="D27" i="18"/>
  <c r="C27" i="18"/>
  <c r="E26" i="18"/>
  <c r="D26" i="18"/>
  <c r="C26" i="18"/>
  <c r="A11" i="16"/>
  <c r="U9" i="16"/>
  <c r="T9" i="16"/>
  <c r="S9" i="16"/>
  <c r="R9" i="16"/>
  <c r="Q9" i="16"/>
  <c r="P9" i="16"/>
  <c r="O9" i="16"/>
  <c r="N9" i="16"/>
  <c r="M9" i="16"/>
  <c r="L9" i="16"/>
  <c r="K9" i="16"/>
  <c r="J9" i="16"/>
  <c r="I9" i="16"/>
  <c r="H9" i="16"/>
  <c r="G9" i="16"/>
  <c r="F9" i="16"/>
  <c r="E9" i="16"/>
  <c r="D9" i="16"/>
  <c r="C9" i="16"/>
  <c r="B9" i="16"/>
  <c r="A19" i="17"/>
  <c r="A17" i="17"/>
  <c r="G14" i="17"/>
  <c r="F14" i="17"/>
  <c r="E14" i="17"/>
  <c r="D14" i="17"/>
  <c r="C14" i="17"/>
  <c r="B14" i="17"/>
  <c r="A14" i="17"/>
  <c r="A13" i="17"/>
  <c r="A12" i="17"/>
  <c r="B5" i="2"/>
  <c r="U17" i="17"/>
  <c r="V34" i="18" s="1"/>
  <c r="S17" i="17"/>
  <c r="T34" i="18" s="1"/>
  <c r="Q14" i="16"/>
  <c r="O14" i="16"/>
  <c r="M14" i="16"/>
  <c r="K14" i="16"/>
  <c r="I17" i="17"/>
  <c r="J34" i="18" s="1"/>
  <c r="G17" i="17"/>
  <c r="H34" i="18" s="1"/>
  <c r="E17" i="17"/>
  <c r="F34" i="18" s="1"/>
  <c r="C17" i="17"/>
  <c r="D34" i="18" s="1"/>
  <c r="U30" i="18"/>
  <c r="T30" i="18"/>
  <c r="S30" i="18"/>
  <c r="R30" i="18"/>
  <c r="Q30" i="18"/>
  <c r="P30" i="18"/>
  <c r="O30" i="18"/>
  <c r="N30" i="18"/>
  <c r="M30" i="18"/>
  <c r="L30" i="18"/>
  <c r="K30" i="18"/>
  <c r="J30" i="18"/>
  <c r="I30" i="18"/>
  <c r="H30" i="18"/>
  <c r="G30" i="18"/>
  <c r="F30" i="18"/>
  <c r="U26" i="18"/>
  <c r="T26" i="18"/>
  <c r="S26" i="18"/>
  <c r="R26" i="18"/>
  <c r="Q26" i="18"/>
  <c r="P26" i="18"/>
  <c r="O26" i="18"/>
  <c r="N26" i="18"/>
  <c r="M26" i="18"/>
  <c r="L26" i="18"/>
  <c r="K26" i="18"/>
  <c r="J26" i="18"/>
  <c r="I26" i="18"/>
  <c r="H26" i="18"/>
  <c r="G26" i="18"/>
  <c r="F26" i="18"/>
  <c r="U28" i="18"/>
  <c r="T28" i="18"/>
  <c r="S28" i="18"/>
  <c r="R28" i="18"/>
  <c r="Q28" i="18"/>
  <c r="P28" i="18"/>
  <c r="O28" i="18"/>
  <c r="N28" i="18"/>
  <c r="M28" i="18"/>
  <c r="L28" i="18"/>
  <c r="K28" i="18"/>
  <c r="J28" i="18"/>
  <c r="I28" i="18"/>
  <c r="H28" i="18"/>
  <c r="G28" i="18"/>
  <c r="F28" i="18"/>
  <c r="U27" i="18"/>
  <c r="T27" i="18"/>
  <c r="S27" i="18"/>
  <c r="R27" i="18"/>
  <c r="Q27" i="18"/>
  <c r="P27" i="18"/>
  <c r="O27" i="18"/>
  <c r="N27" i="18"/>
  <c r="M27" i="18"/>
  <c r="L27" i="18"/>
  <c r="K27" i="18"/>
  <c r="J27" i="18"/>
  <c r="I27" i="18"/>
  <c r="H27" i="18"/>
  <c r="G27" i="18"/>
  <c r="F27" i="18"/>
  <c r="D23" i="23"/>
  <c r="B14" i="23"/>
  <c r="C16" i="18" s="1"/>
  <c r="D22" i="23"/>
  <c r="D21" i="23"/>
  <c r="B12" i="23"/>
  <c r="C14" i="18" s="1"/>
  <c r="C21" i="18" s="1"/>
  <c r="B32" i="22"/>
  <c r="C12" i="19" s="1"/>
  <c r="E43" i="24"/>
  <c r="E42" i="24"/>
  <c r="E39" i="24"/>
  <c r="E30" i="24"/>
  <c r="E29" i="24"/>
  <c r="E28" i="24"/>
  <c r="E27" i="24"/>
  <c r="E26" i="24"/>
  <c r="V35" i="18" l="1"/>
  <c r="V36" i="18" s="1"/>
  <c r="R16" i="23"/>
  <c r="AH16" i="23"/>
  <c r="B20" i="23"/>
  <c r="B16" i="23"/>
  <c r="D16" i="23"/>
  <c r="V16" i="23"/>
  <c r="AL16" i="23"/>
  <c r="T16" i="23"/>
  <c r="H16" i="23"/>
  <c r="X16" i="23"/>
  <c r="L16" i="23"/>
  <c r="AB16" i="23"/>
  <c r="AJ16" i="23"/>
  <c r="Z16" i="23"/>
  <c r="N16" i="23"/>
  <c r="AD16" i="23"/>
  <c r="F20" i="23"/>
  <c r="J16" i="23"/>
  <c r="P16" i="23"/>
  <c r="AF16" i="23"/>
  <c r="E32" i="24"/>
  <c r="E39" i="22" s="1"/>
  <c r="C35" i="18"/>
  <c r="E45" i="24"/>
  <c r="E38" i="22" s="1"/>
  <c r="S24" i="18"/>
  <c r="O24" i="18"/>
  <c r="K24" i="18"/>
  <c r="G24" i="18"/>
  <c r="I24" i="18"/>
  <c r="R24" i="18"/>
  <c r="N24" i="18"/>
  <c r="J24" i="18"/>
  <c r="M24" i="18"/>
  <c r="T24" i="18"/>
  <c r="P24" i="18"/>
  <c r="L24" i="18"/>
  <c r="H24" i="18"/>
  <c r="U24" i="18"/>
  <c r="Q24" i="18"/>
  <c r="F33" i="18"/>
  <c r="I35" i="22"/>
  <c r="Q35" i="22"/>
  <c r="I33" i="18"/>
  <c r="M33" i="18"/>
  <c r="F35" i="18"/>
  <c r="J35" i="18"/>
  <c r="N35" i="18"/>
  <c r="R35" i="18"/>
  <c r="D35" i="18"/>
  <c r="H35" i="18"/>
  <c r="L35" i="18"/>
  <c r="P35" i="18"/>
  <c r="T35" i="18"/>
  <c r="E35" i="18"/>
  <c r="I35" i="18"/>
  <c r="M35" i="18"/>
  <c r="Q35" i="18"/>
  <c r="U35" i="18"/>
  <c r="G35" i="18"/>
  <c r="K35" i="18"/>
  <c r="O35" i="18"/>
  <c r="S35" i="18"/>
  <c r="C12" i="23"/>
  <c r="B21" i="23" s="1"/>
  <c r="C21" i="23"/>
  <c r="C14" i="23"/>
  <c r="B23" i="23" s="1"/>
  <c r="C23" i="23"/>
  <c r="C13" i="23"/>
  <c r="B22" i="23" s="1"/>
  <c r="C22" i="23"/>
  <c r="P35" i="22"/>
  <c r="F35" i="22"/>
  <c r="G6" i="2" s="1"/>
  <c r="G7" i="2" s="1"/>
  <c r="N35" i="22"/>
  <c r="U14" i="16"/>
  <c r="K17" i="17"/>
  <c r="L34" i="18" s="1"/>
  <c r="M17" i="17"/>
  <c r="N34" i="18" s="1"/>
  <c r="C14" i="16"/>
  <c r="E14" i="16"/>
  <c r="S14" i="16"/>
  <c r="O17" i="17"/>
  <c r="P34" i="18" s="1"/>
  <c r="G14" i="16"/>
  <c r="Q17" i="17"/>
  <c r="R34" i="18" s="1"/>
  <c r="I14" i="16"/>
  <c r="H21" i="23"/>
  <c r="L21" i="23"/>
  <c r="P21" i="23"/>
  <c r="T21" i="23"/>
  <c r="F22" i="23"/>
  <c r="N22" i="23"/>
  <c r="R22" i="23"/>
  <c r="H23" i="23"/>
  <c r="L23" i="23"/>
  <c r="P23" i="23"/>
  <c r="T23" i="23"/>
  <c r="E21" i="23"/>
  <c r="M21" i="23"/>
  <c r="Q21" i="23"/>
  <c r="U21" i="23"/>
  <c r="G22" i="23"/>
  <c r="K22" i="23"/>
  <c r="O22" i="23"/>
  <c r="S22" i="23"/>
  <c r="E23" i="23"/>
  <c r="M23" i="23"/>
  <c r="Q23" i="23"/>
  <c r="U23" i="23"/>
  <c r="F21" i="23"/>
  <c r="N21" i="23"/>
  <c r="R21" i="23"/>
  <c r="H22" i="23"/>
  <c r="L22" i="23"/>
  <c r="P22" i="23"/>
  <c r="T22" i="23"/>
  <c r="F23" i="23"/>
  <c r="N23" i="23"/>
  <c r="R23" i="23"/>
  <c r="G21" i="23"/>
  <c r="K21" i="23"/>
  <c r="O21" i="23"/>
  <c r="S21" i="23"/>
  <c r="E22" i="23"/>
  <c r="M22" i="23"/>
  <c r="Q22" i="23"/>
  <c r="U22" i="23"/>
  <c r="G23" i="23"/>
  <c r="K23" i="23"/>
  <c r="O23" i="23"/>
  <c r="S23" i="23"/>
  <c r="R33" i="18"/>
  <c r="B19" i="17"/>
  <c r="C33" i="18"/>
  <c r="B35" i="22"/>
  <c r="E19" i="17"/>
  <c r="M35" i="22"/>
  <c r="N33" i="18"/>
  <c r="U35" i="22"/>
  <c r="K33" i="18"/>
  <c r="J35" i="22"/>
  <c r="S33" i="18"/>
  <c r="R35" i="22"/>
  <c r="B14" i="16"/>
  <c r="B17" i="17"/>
  <c r="C34" i="18" s="1"/>
  <c r="F14" i="16"/>
  <c r="F17" i="17"/>
  <c r="G34" i="18" s="1"/>
  <c r="J14" i="16"/>
  <c r="J17" i="17"/>
  <c r="K34" i="18" s="1"/>
  <c r="N14" i="16"/>
  <c r="N17" i="17"/>
  <c r="O34" i="18" s="1"/>
  <c r="R14" i="16"/>
  <c r="R17" i="17"/>
  <c r="S34" i="18" s="1"/>
  <c r="Q33" i="18"/>
  <c r="U33" i="18"/>
  <c r="T35" i="22"/>
  <c r="D14" i="16"/>
  <c r="D17" i="17"/>
  <c r="H14" i="16"/>
  <c r="H17" i="17"/>
  <c r="I34" i="18" s="1"/>
  <c r="L14" i="16"/>
  <c r="L17" i="17"/>
  <c r="M34" i="18" s="1"/>
  <c r="P14" i="16"/>
  <c r="P17" i="17"/>
  <c r="Q34" i="18" s="1"/>
  <c r="N25" i="18"/>
  <c r="R25" i="18"/>
  <c r="F25" i="18"/>
  <c r="J25" i="18"/>
  <c r="G25" i="18"/>
  <c r="K25" i="18"/>
  <c r="O25" i="18"/>
  <c r="S25" i="18"/>
  <c r="H25" i="18"/>
  <c r="L25" i="18"/>
  <c r="P25" i="18"/>
  <c r="T25" i="18"/>
  <c r="I25" i="18"/>
  <c r="M25" i="18"/>
  <c r="Q25" i="18"/>
  <c r="U25" i="18"/>
  <c r="B34" i="23" l="1"/>
  <c r="C20" i="18"/>
  <c r="G34" i="23"/>
  <c r="H20" i="18"/>
  <c r="H23" i="18" s="1"/>
  <c r="E34" i="23"/>
  <c r="F20" i="18"/>
  <c r="F23" i="18" s="1"/>
  <c r="C6" i="2"/>
  <c r="C7" i="2" s="1"/>
  <c r="T34" i="23"/>
  <c r="U20" i="18"/>
  <c r="S34" i="23"/>
  <c r="T20" i="18"/>
  <c r="R34" i="23"/>
  <c r="S20" i="18"/>
  <c r="Q34" i="23"/>
  <c r="R31" i="18" s="1"/>
  <c r="R20" i="18"/>
  <c r="P34" i="23"/>
  <c r="Q20" i="18"/>
  <c r="O34" i="23"/>
  <c r="P31" i="18" s="1"/>
  <c r="P20" i="18"/>
  <c r="N34" i="23"/>
  <c r="O31" i="18" s="1"/>
  <c r="O20" i="18"/>
  <c r="M34" i="23"/>
  <c r="N20" i="18"/>
  <c r="L34" i="23"/>
  <c r="M20" i="18"/>
  <c r="K34" i="23"/>
  <c r="L20" i="18"/>
  <c r="J34" i="23"/>
  <c r="K20" i="18"/>
  <c r="I34" i="23"/>
  <c r="J31" i="18" s="1"/>
  <c r="J20" i="18"/>
  <c r="H34" i="23"/>
  <c r="I20" i="18"/>
  <c r="F34" i="23"/>
  <c r="G20" i="18"/>
  <c r="G23" i="18" s="1"/>
  <c r="C34" i="23"/>
  <c r="D20" i="18"/>
  <c r="D23" i="18" s="1"/>
  <c r="V31" i="18"/>
  <c r="V32" i="18" s="1"/>
  <c r="V39" i="18" s="1"/>
  <c r="V40" i="18" s="1"/>
  <c r="E26" i="23"/>
  <c r="F7" i="19" s="1"/>
  <c r="F9" i="19" s="1"/>
  <c r="B26" i="23"/>
  <c r="F26" i="23"/>
  <c r="G7" i="19" s="1"/>
  <c r="G9" i="19" s="1"/>
  <c r="AK16" i="23"/>
  <c r="J20" i="23"/>
  <c r="J26" i="23" s="1"/>
  <c r="S16" i="23"/>
  <c r="I16" i="23"/>
  <c r="W16" i="23"/>
  <c r="AG16" i="23"/>
  <c r="AE16" i="23"/>
  <c r="U16" i="23"/>
  <c r="E16" i="23"/>
  <c r="Q16" i="23"/>
  <c r="O16" i="23"/>
  <c r="AO16" i="23"/>
  <c r="M16" i="23"/>
  <c r="R20" i="23"/>
  <c r="R26" i="23" s="1"/>
  <c r="AI16" i="23"/>
  <c r="AC16" i="23"/>
  <c r="N20" i="23"/>
  <c r="N26" i="23" s="1"/>
  <c r="AA16" i="23"/>
  <c r="K16" i="23"/>
  <c r="Y16" i="23"/>
  <c r="AM16" i="23"/>
  <c r="C16" i="23"/>
  <c r="I23" i="18"/>
  <c r="E35" i="22"/>
  <c r="F6" i="2" s="1"/>
  <c r="F7" i="2" s="1"/>
  <c r="O33" i="18"/>
  <c r="O36" i="18" s="1"/>
  <c r="H35" i="22"/>
  <c r="J33" i="18"/>
  <c r="J36" i="18" s="1"/>
  <c r="G33" i="18"/>
  <c r="G36" i="18" s="1"/>
  <c r="L35" i="22"/>
  <c r="C23" i="18"/>
  <c r="E23" i="18"/>
  <c r="F19" i="17"/>
  <c r="L31" i="18"/>
  <c r="K36" i="18"/>
  <c r="N36" i="18"/>
  <c r="S36" i="18"/>
  <c r="R36" i="18"/>
  <c r="F36" i="18"/>
  <c r="M36" i="18"/>
  <c r="Q36" i="18"/>
  <c r="I36" i="18"/>
  <c r="L20" i="23"/>
  <c r="H20" i="23"/>
  <c r="T20" i="23"/>
  <c r="T26" i="23" s="1"/>
  <c r="P20" i="23"/>
  <c r="P26" i="23" s="1"/>
  <c r="S20" i="23"/>
  <c r="C20" i="23"/>
  <c r="U20" i="23"/>
  <c r="O20" i="23"/>
  <c r="O26" i="23" s="1"/>
  <c r="Q20" i="23"/>
  <c r="K20" i="23"/>
  <c r="M20" i="23"/>
  <c r="M26" i="23" s="1"/>
  <c r="G20" i="23"/>
  <c r="G26" i="23" s="1"/>
  <c r="E34" i="18"/>
  <c r="P33" i="18"/>
  <c r="P36" i="18" s="1"/>
  <c r="O35" i="22"/>
  <c r="L33" i="18"/>
  <c r="L36" i="18" s="1"/>
  <c r="K35" i="22"/>
  <c r="G19" i="17"/>
  <c r="H33" i="18"/>
  <c r="H36" i="18" s="1"/>
  <c r="G35" i="22"/>
  <c r="H6" i="2" s="1"/>
  <c r="H7" i="2" s="1"/>
  <c r="T33" i="18"/>
  <c r="T36" i="18" s="1"/>
  <c r="S35" i="22"/>
  <c r="C36" i="18"/>
  <c r="C26" i="23" l="1"/>
  <c r="D7" i="19" s="1"/>
  <c r="D9" i="19" s="1"/>
  <c r="K26" i="23"/>
  <c r="L7" i="19" s="1"/>
  <c r="H26" i="23"/>
  <c r="I7" i="19" s="1"/>
  <c r="Q26" i="23"/>
  <c r="R7" i="19" s="1"/>
  <c r="R9" i="19" s="1"/>
  <c r="L26" i="23"/>
  <c r="M7" i="19" s="1"/>
  <c r="M9" i="19" s="1"/>
  <c r="D26" i="23"/>
  <c r="E7" i="19" s="1"/>
  <c r="E9" i="19" s="1"/>
  <c r="U26" i="23"/>
  <c r="V7" i="19" s="1"/>
  <c r="S26" i="23"/>
  <c r="T7" i="19" s="1"/>
  <c r="C7" i="19"/>
  <c r="C9" i="19" s="1"/>
  <c r="S7" i="19"/>
  <c r="S9" i="19" s="1"/>
  <c r="K7" i="19"/>
  <c r="K9" i="19" s="1"/>
  <c r="H31" i="18"/>
  <c r="G31" i="18"/>
  <c r="P7" i="19"/>
  <c r="P9" i="19" s="1"/>
  <c r="O7" i="19"/>
  <c r="O9" i="19" s="1"/>
  <c r="N7" i="19"/>
  <c r="N9" i="19" s="1"/>
  <c r="Q7" i="19"/>
  <c r="Q9" i="19" s="1"/>
  <c r="J7" i="19"/>
  <c r="J9" i="19" s="1"/>
  <c r="H7" i="19"/>
  <c r="H9" i="19" s="1"/>
  <c r="U7" i="19"/>
  <c r="U9" i="19" s="1"/>
  <c r="E10" i="17"/>
  <c r="E31" i="18"/>
  <c r="E32" i="18" s="1"/>
  <c r="D35" i="23"/>
  <c r="E10" i="19" s="1"/>
  <c r="D31" i="18"/>
  <c r="D32" i="18" s="1"/>
  <c r="C35" i="23"/>
  <c r="D10" i="19" s="1"/>
  <c r="C31" i="18"/>
  <c r="C32" i="18" s="1"/>
  <c r="C39" i="18" s="1"/>
  <c r="C40" i="18" s="1"/>
  <c r="B35" i="23"/>
  <c r="C10" i="19" s="1"/>
  <c r="C13" i="19" s="1"/>
  <c r="T17" i="17"/>
  <c r="U34" i="18" s="1"/>
  <c r="U36" i="18" s="1"/>
  <c r="T14" i="16"/>
  <c r="U31" i="18"/>
  <c r="N31" i="18"/>
  <c r="M31" i="18"/>
  <c r="I31" i="18"/>
  <c r="Q31" i="18"/>
  <c r="T31" i="18"/>
  <c r="S31" i="18"/>
  <c r="K31" i="18"/>
  <c r="J23" i="18"/>
  <c r="J8" i="16" l="1"/>
  <c r="J10" i="16" s="1"/>
  <c r="V9" i="19"/>
  <c r="U8" i="16"/>
  <c r="U10" i="16" s="1"/>
  <c r="I9" i="19"/>
  <c r="H8" i="16"/>
  <c r="H10" i="16" s="1"/>
  <c r="T9" i="19"/>
  <c r="S10" i="17"/>
  <c r="S15" i="17" s="1"/>
  <c r="L9" i="19"/>
  <c r="K8" i="16"/>
  <c r="K10" i="16" s="1"/>
  <c r="K10" i="17"/>
  <c r="K15" i="17" s="1"/>
  <c r="L10" i="17"/>
  <c r="L15" i="17" s="1"/>
  <c r="R8" i="16"/>
  <c r="R10" i="16" s="1"/>
  <c r="C14" i="19"/>
  <c r="B10" i="17"/>
  <c r="B8" i="16"/>
  <c r="B10" i="16" s="1"/>
  <c r="B7" i="19"/>
  <c r="E12" i="21" s="1"/>
  <c r="F31" i="18"/>
  <c r="J10" i="17"/>
  <c r="J15" i="17" s="1"/>
  <c r="R10" i="17"/>
  <c r="R15" i="17" s="1"/>
  <c r="U10" i="17"/>
  <c r="U15" i="17" s="1"/>
  <c r="S8" i="16"/>
  <c r="S10" i="16" s="1"/>
  <c r="L8" i="16"/>
  <c r="L10" i="16" s="1"/>
  <c r="P8" i="16"/>
  <c r="P10" i="16" s="1"/>
  <c r="P10" i="17"/>
  <c r="P15" i="17" s="1"/>
  <c r="H10" i="17"/>
  <c r="H15" i="17" s="1"/>
  <c r="T8" i="16"/>
  <c r="T10" i="16" s="1"/>
  <c r="T10" i="17"/>
  <c r="T15" i="17" s="1"/>
  <c r="G8" i="16"/>
  <c r="G10" i="16" s="1"/>
  <c r="G10" i="17"/>
  <c r="N10" i="17"/>
  <c r="N15" i="17" s="1"/>
  <c r="N8" i="16"/>
  <c r="N10" i="16" s="1"/>
  <c r="M8" i="16"/>
  <c r="M10" i="16" s="1"/>
  <c r="M10" i="17"/>
  <c r="M15" i="17" s="1"/>
  <c r="I10" i="17"/>
  <c r="I15" i="17" s="1"/>
  <c r="I8" i="16"/>
  <c r="I10" i="16" s="1"/>
  <c r="O10" i="17"/>
  <c r="O15" i="17" s="1"/>
  <c r="O8" i="16"/>
  <c r="O10" i="16" s="1"/>
  <c r="B36" i="23"/>
  <c r="C32" i="22"/>
  <c r="F10" i="17"/>
  <c r="D32" i="22"/>
  <c r="E8" i="16"/>
  <c r="E10" i="16" s="1"/>
  <c r="D36" i="23"/>
  <c r="C36" i="23"/>
  <c r="F8" i="16"/>
  <c r="F10" i="16" s="1"/>
  <c r="E35" i="23"/>
  <c r="P29" i="18"/>
  <c r="P32" i="18" s="1"/>
  <c r="P39" i="18" s="1"/>
  <c r="Q29" i="18"/>
  <c r="Q32" i="18" s="1"/>
  <c r="Q39" i="18" s="1"/>
  <c r="G29" i="18"/>
  <c r="G32" i="18" s="1"/>
  <c r="G39" i="18" s="1"/>
  <c r="G40" i="18" s="1"/>
  <c r="B16" i="17"/>
  <c r="B22" i="17" s="1"/>
  <c r="B13" i="16"/>
  <c r="D13" i="16"/>
  <c r="D16" i="17"/>
  <c r="C13" i="16"/>
  <c r="C16" i="17"/>
  <c r="F29" i="18"/>
  <c r="D10" i="17"/>
  <c r="D8" i="16"/>
  <c r="C8" i="16"/>
  <c r="C10" i="17"/>
  <c r="K23" i="18"/>
  <c r="Q8" i="16"/>
  <c r="Q10" i="17"/>
  <c r="Q15" i="17" s="1"/>
  <c r="E12" i="19" l="1"/>
  <c r="E13" i="19" s="1"/>
  <c r="E14" i="19" s="1"/>
  <c r="F32" i="18"/>
  <c r="F39" i="18" s="1"/>
  <c r="F40" i="18" s="1"/>
  <c r="D12" i="19"/>
  <c r="E36" i="23"/>
  <c r="F10" i="19"/>
  <c r="F35" i="23"/>
  <c r="P35" i="23"/>
  <c r="Q10" i="19" s="1"/>
  <c r="Q13" i="19" s="1"/>
  <c r="Q14" i="19" s="1"/>
  <c r="O35" i="23"/>
  <c r="P10" i="19" s="1"/>
  <c r="P13" i="19" s="1"/>
  <c r="P14" i="19" s="1"/>
  <c r="C35" i="22"/>
  <c r="E33" i="18"/>
  <c r="E36" i="18" s="1"/>
  <c r="E39" i="18" s="1"/>
  <c r="E40" i="18" s="1"/>
  <c r="D19" i="17"/>
  <c r="D22" i="17" s="1"/>
  <c r="D35" i="22"/>
  <c r="E6" i="2" s="1"/>
  <c r="E7" i="2" s="1"/>
  <c r="C19" i="17"/>
  <c r="C22" i="17" s="1"/>
  <c r="R29" i="18"/>
  <c r="R32" i="18" s="1"/>
  <c r="R39" i="18" s="1"/>
  <c r="Q35" i="23"/>
  <c r="R10" i="19" s="1"/>
  <c r="R13" i="19" s="1"/>
  <c r="R14" i="19" s="1"/>
  <c r="H29" i="18"/>
  <c r="H32" i="18" s="1"/>
  <c r="H39" i="18" s="1"/>
  <c r="H40" i="18" s="1"/>
  <c r="G35" i="23"/>
  <c r="H10" i="19" s="1"/>
  <c r="H13" i="19" s="1"/>
  <c r="H14" i="19" s="1"/>
  <c r="D10" i="16"/>
  <c r="L23" i="18"/>
  <c r="C10" i="16"/>
  <c r="Q10" i="16"/>
  <c r="D6" i="2" l="1"/>
  <c r="D7" i="2" s="1"/>
  <c r="C19" i="21"/>
  <c r="B12" i="19"/>
  <c r="E9" i="21" s="1"/>
  <c r="D13" i="19"/>
  <c r="D14" i="19" s="1"/>
  <c r="D33" i="18"/>
  <c r="D36" i="18" s="1"/>
  <c r="D39" i="18" s="1"/>
  <c r="D40" i="18" s="1"/>
  <c r="D8" i="21"/>
  <c r="G10" i="19"/>
  <c r="G13" i="19" s="1"/>
  <c r="G14" i="19" s="1"/>
  <c r="F13" i="19"/>
  <c r="F14" i="19" s="1"/>
  <c r="B6" i="2"/>
  <c r="B7" i="2" s="1"/>
  <c r="E11" i="21"/>
  <c r="F36" i="23"/>
  <c r="P13" i="16"/>
  <c r="P15" i="16" s="1"/>
  <c r="P16" i="16" s="1"/>
  <c r="P16" i="17"/>
  <c r="P22" i="17" s="1"/>
  <c r="P23" i="17" s="1"/>
  <c r="P36" i="23"/>
  <c r="O36" i="23"/>
  <c r="E13" i="16"/>
  <c r="E16" i="17"/>
  <c r="E22" i="17" s="1"/>
  <c r="O16" i="17"/>
  <c r="O22" i="17" s="1"/>
  <c r="O23" i="17" s="1"/>
  <c r="O13" i="16"/>
  <c r="O15" i="16" s="1"/>
  <c r="O16" i="16" s="1"/>
  <c r="Q36" i="23"/>
  <c r="S29" i="18"/>
  <c r="S32" i="18" s="1"/>
  <c r="S39" i="18" s="1"/>
  <c r="R35" i="23"/>
  <c r="S10" i="19" s="1"/>
  <c r="S13" i="19" s="1"/>
  <c r="S14" i="19" s="1"/>
  <c r="G36" i="23"/>
  <c r="I29" i="18"/>
  <c r="I32" i="18" s="1"/>
  <c r="I39" i="18" s="1"/>
  <c r="I40" i="18" s="1"/>
  <c r="H35" i="23"/>
  <c r="I10" i="19" s="1"/>
  <c r="I13" i="19" s="1"/>
  <c r="I14" i="19" s="1"/>
  <c r="M23" i="18"/>
  <c r="F16" i="17" l="1"/>
  <c r="F22" i="17" s="1"/>
  <c r="F13" i="16"/>
  <c r="J29" i="18"/>
  <c r="J32" i="18" s="1"/>
  <c r="J39" i="18" s="1"/>
  <c r="J40" i="18" s="1"/>
  <c r="I35" i="23"/>
  <c r="J10" i="19" s="1"/>
  <c r="J13" i="19" s="1"/>
  <c r="J14" i="19" s="1"/>
  <c r="T29" i="18"/>
  <c r="T32" i="18" s="1"/>
  <c r="T39" i="18" s="1"/>
  <c r="S35" i="23"/>
  <c r="T10" i="19" s="1"/>
  <c r="T13" i="19" s="1"/>
  <c r="T14" i="19" s="1"/>
  <c r="H36" i="23"/>
  <c r="G16" i="17"/>
  <c r="G22" i="17" s="1"/>
  <c r="G13" i="16"/>
  <c r="R36" i="23"/>
  <c r="Q13" i="16"/>
  <c r="Q16" i="17"/>
  <c r="N23" i="18"/>
  <c r="S16" i="17" l="1"/>
  <c r="S36" i="23"/>
  <c r="Q22" i="17"/>
  <c r="Q23" i="17" s="1"/>
  <c r="H16" i="17"/>
  <c r="H13" i="16"/>
  <c r="Q15" i="16"/>
  <c r="Q16" i="16" s="1"/>
  <c r="U29" i="18"/>
  <c r="U32" i="18" s="1"/>
  <c r="U39" i="18" s="1"/>
  <c r="T35" i="23"/>
  <c r="U10" i="19" s="1"/>
  <c r="U13" i="19" s="1"/>
  <c r="U14" i="19" s="1"/>
  <c r="R13" i="16"/>
  <c r="R16" i="17"/>
  <c r="I36" i="23"/>
  <c r="K29" i="18"/>
  <c r="K32" i="18" s="1"/>
  <c r="K39" i="18" s="1"/>
  <c r="K40" i="18" s="1"/>
  <c r="J35" i="23"/>
  <c r="K10" i="19" s="1"/>
  <c r="K13" i="19" s="1"/>
  <c r="K14" i="19" s="1"/>
  <c r="O23" i="18"/>
  <c r="S13" i="16" l="1"/>
  <c r="S15" i="16" s="1"/>
  <c r="S16" i="16" s="1"/>
  <c r="T16" i="17"/>
  <c r="T36" i="23"/>
  <c r="R22" i="17"/>
  <c r="R23" i="17" s="1"/>
  <c r="S22" i="17"/>
  <c r="S23" i="17" s="1"/>
  <c r="H22" i="17"/>
  <c r="H23" i="17" s="1"/>
  <c r="J36" i="23"/>
  <c r="L29" i="18"/>
  <c r="L32" i="18" s="1"/>
  <c r="L39" i="18" s="1"/>
  <c r="L40" i="18" s="1"/>
  <c r="K35" i="23"/>
  <c r="L10" i="19" s="1"/>
  <c r="H15" i="16"/>
  <c r="H16" i="16" s="1"/>
  <c r="R15" i="16"/>
  <c r="R16" i="16" s="1"/>
  <c r="I13" i="16"/>
  <c r="I16" i="17"/>
  <c r="U35" i="23"/>
  <c r="V10" i="19" s="1"/>
  <c r="V13" i="19" s="1"/>
  <c r="V14" i="19" s="1"/>
  <c r="P23" i="18"/>
  <c r="L13" i="19" l="1"/>
  <c r="L14" i="19" s="1"/>
  <c r="U36" i="23"/>
  <c r="T13" i="16"/>
  <c r="T15" i="16" s="1"/>
  <c r="T16" i="16" s="1"/>
  <c r="T22" i="17"/>
  <c r="T23" i="17" s="1"/>
  <c r="I22" i="17"/>
  <c r="I23" i="17" s="1"/>
  <c r="I15" i="16"/>
  <c r="I16" i="16" s="1"/>
  <c r="K36" i="23"/>
  <c r="M29" i="18"/>
  <c r="M32" i="18" s="1"/>
  <c r="M39" i="18" s="1"/>
  <c r="M40" i="18" s="1"/>
  <c r="L35" i="23"/>
  <c r="M10" i="19" s="1"/>
  <c r="M13" i="19" s="1"/>
  <c r="M14" i="19" s="1"/>
  <c r="J13" i="16"/>
  <c r="J16" i="17"/>
  <c r="Q23" i="18"/>
  <c r="U13" i="16" l="1"/>
  <c r="U15" i="16" s="1"/>
  <c r="U16" i="16" s="1"/>
  <c r="U16" i="17"/>
  <c r="U22" i="17" s="1"/>
  <c r="U23" i="17" s="1"/>
  <c r="J22" i="17"/>
  <c r="J23" i="17" s="1"/>
  <c r="N29" i="18"/>
  <c r="N32" i="18" s="1"/>
  <c r="N39" i="18" s="1"/>
  <c r="N40" i="18" s="1"/>
  <c r="M35" i="23"/>
  <c r="N10" i="19" s="1"/>
  <c r="N13" i="19" s="1"/>
  <c r="N14" i="19" s="1"/>
  <c r="K16" i="17"/>
  <c r="K13" i="16"/>
  <c r="L36" i="23"/>
  <c r="J15" i="16"/>
  <c r="J16" i="16" s="1"/>
  <c r="P40" i="18"/>
  <c r="R23" i="18"/>
  <c r="K22" i="17" l="1"/>
  <c r="K23" i="17" s="1"/>
  <c r="O29" i="18"/>
  <c r="O32" i="18" s="1"/>
  <c r="O39" i="18" s="1"/>
  <c r="O40" i="18" s="1"/>
  <c r="N35" i="23"/>
  <c r="O10" i="19" s="1"/>
  <c r="O13" i="19" s="1"/>
  <c r="O14" i="19" s="1"/>
  <c r="B17" i="19" s="1"/>
  <c r="L13" i="16"/>
  <c r="L16" i="17"/>
  <c r="K15" i="16"/>
  <c r="K16" i="16" s="1"/>
  <c r="M36" i="23"/>
  <c r="Q40" i="18"/>
  <c r="S23" i="18"/>
  <c r="B10" i="19" l="1"/>
  <c r="B16" i="19"/>
  <c r="B18" i="19" s="1"/>
  <c r="L22" i="17"/>
  <c r="L23" i="17" s="1"/>
  <c r="M13" i="16"/>
  <c r="M16" i="17"/>
  <c r="L15" i="16"/>
  <c r="L16" i="16" s="1"/>
  <c r="N36" i="23"/>
  <c r="R40" i="18"/>
  <c r="T23" i="18"/>
  <c r="E13" i="21" l="1"/>
  <c r="E14" i="21" s="1"/>
  <c r="E15" i="21" s="1"/>
  <c r="C16" i="21" s="1"/>
  <c r="M22" i="17"/>
  <c r="M23" i="17" s="1"/>
  <c r="M15" i="16"/>
  <c r="M16" i="16" s="1"/>
  <c r="N16" i="17"/>
  <c r="N13" i="16"/>
  <c r="S40" i="18"/>
  <c r="U23" i="18"/>
  <c r="C20" i="21" l="1"/>
  <c r="N22" i="17"/>
  <c r="N23" i="17" s="1"/>
  <c r="N15" i="16"/>
  <c r="N16" i="16" s="1"/>
  <c r="T40" i="18"/>
  <c r="C21" i="21" l="1"/>
  <c r="C24" i="21" s="1"/>
  <c r="C23" i="21"/>
  <c r="U40" i="18"/>
  <c r="B44" i="18" s="1"/>
  <c r="H11" i="2" l="1"/>
  <c r="D11" i="2"/>
  <c r="G11" i="2"/>
  <c r="C11" i="2"/>
  <c r="E11" i="2"/>
  <c r="F11" i="2"/>
  <c r="C12" i="2" l="1"/>
  <c r="B12" i="17"/>
  <c r="C14" i="2"/>
  <c r="B11" i="2"/>
  <c r="G12" i="2"/>
  <c r="G14" i="2" s="1"/>
  <c r="F12" i="17"/>
  <c r="F12" i="2"/>
  <c r="F14" i="2" s="1"/>
  <c r="E12" i="17"/>
  <c r="D12" i="2"/>
  <c r="D14" i="2" s="1"/>
  <c r="C12" i="17"/>
  <c r="E12" i="2"/>
  <c r="E14" i="2" s="1"/>
  <c r="D12" i="17"/>
  <c r="H12" i="2"/>
  <c r="H14" i="2" s="1"/>
  <c r="G12" i="17"/>
  <c r="B14" i="2" l="1"/>
  <c r="C13" i="17"/>
  <c r="C15" i="17" s="1"/>
  <c r="C23" i="17" s="1"/>
  <c r="C11" i="16"/>
  <c r="C15" i="16" s="1"/>
  <c r="C16" i="16" s="1"/>
  <c r="D11" i="16"/>
  <c r="D15" i="16" s="1"/>
  <c r="D16" i="16" s="1"/>
  <c r="D13" i="17"/>
  <c r="D15" i="17" s="1"/>
  <c r="D23" i="17" s="1"/>
  <c r="G13" i="17"/>
  <c r="G15" i="17" s="1"/>
  <c r="G23" i="17" s="1"/>
  <c r="G11" i="16"/>
  <c r="G15" i="16" s="1"/>
  <c r="G16" i="16" s="1"/>
  <c r="E11" i="16"/>
  <c r="E15" i="16" s="1"/>
  <c r="E16" i="16" s="1"/>
  <c r="E13" i="17"/>
  <c r="E15" i="17" s="1"/>
  <c r="E23" i="17" s="1"/>
  <c r="F11" i="16"/>
  <c r="F15" i="16" s="1"/>
  <c r="F16" i="16" s="1"/>
  <c r="F13" i="17"/>
  <c r="F15" i="17" s="1"/>
  <c r="F23" i="17" s="1"/>
  <c r="B11" i="16"/>
  <c r="B15" i="16" s="1"/>
  <c r="B16" i="16" s="1"/>
  <c r="B19" i="16" s="1"/>
  <c r="B13" i="17"/>
  <c r="B15" i="17" s="1"/>
  <c r="B23" i="17" s="1"/>
  <c r="B24" i="17" s="1"/>
  <c r="B12" i="2"/>
  <c r="B45" i="18"/>
  <c r="C24" i="17" l="1"/>
  <c r="D24" i="17" s="1"/>
  <c r="E24" i="17" s="1"/>
  <c r="F24" i="17" s="1"/>
  <c r="G24" i="17" s="1"/>
  <c r="H24" i="17" s="1"/>
  <c r="I24" i="17" s="1"/>
  <c r="J24" i="17" s="1"/>
  <c r="K24" i="17" s="1"/>
  <c r="L24" i="17" s="1"/>
  <c r="M24" i="17" s="1"/>
  <c r="N24" i="17" s="1"/>
  <c r="O24" i="17" s="1"/>
  <c r="P24" i="17" s="1"/>
  <c r="Q24" i="17" s="1"/>
  <c r="R24" i="17" s="1"/>
  <c r="S24" i="17" s="1"/>
  <c r="T24" i="17" s="1"/>
  <c r="U24" i="17" s="1"/>
  <c r="B18" i="16"/>
  <c r="B43" i="1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Igor Grginić</author>
  </authors>
  <commentList>
    <comment ref="B44" authorId="0" shapeId="0" xr:uid="{00000000-0006-0000-0200-000001000000}">
      <text>
        <r>
          <rPr>
            <b/>
            <sz val="9"/>
            <color indexed="81"/>
            <rFont val="Tahoma"/>
            <family val="2"/>
            <charset val="238"/>
          </rPr>
          <t>MINGOR:</t>
        </r>
        <r>
          <rPr>
            <sz val="9"/>
            <color indexed="81"/>
            <rFont val="Tahoma"/>
            <family val="2"/>
            <charset val="238"/>
          </rPr>
          <t xml:space="preserve">
Iz projektne dokumentacije odnosno procjenom unesite troškove ostale pripadne infrastrukture</t>
        </r>
      </text>
    </comment>
    <comment ref="B69" authorId="0" shapeId="0" xr:uid="{00000000-0006-0000-0200-000002000000}">
      <text>
        <r>
          <rPr>
            <b/>
            <sz val="9"/>
            <color indexed="81"/>
            <rFont val="Tahoma"/>
            <family val="2"/>
            <charset val="238"/>
          </rPr>
          <t>MINGOR:</t>
        </r>
        <r>
          <rPr>
            <sz val="9"/>
            <color indexed="81"/>
            <rFont val="Tahoma"/>
            <family val="2"/>
            <charset val="238"/>
          </rPr>
          <t xml:space="preserve">
Iz projektne dokumentacije unesite potrebnu instaliranu snagu, godišnju potrošnju i ukupni godišnji trošak </t>
        </r>
      </text>
    </comment>
  </commentList>
</comments>
</file>

<file path=xl/sharedStrings.xml><?xml version="1.0" encoding="utf-8"?>
<sst xmlns="http://schemas.openxmlformats.org/spreadsheetml/2006/main" count="384" uniqueCount="285">
  <si>
    <t>CF</t>
  </si>
  <si>
    <t>FNPV (C)</t>
  </si>
  <si>
    <t>FRR (C)</t>
  </si>
  <si>
    <t>12 </t>
  </si>
  <si>
    <t>ENPV</t>
  </si>
  <si>
    <t>ERR</t>
  </si>
  <si>
    <t>B/C ratio</t>
  </si>
  <si>
    <t>FNPV (K)</t>
  </si>
  <si>
    <t>FRR (K)</t>
  </si>
  <si>
    <t>Referentno razdoblje (godine)</t>
  </si>
  <si>
    <t>Financijska diskontna stopa (%)</t>
  </si>
  <si>
    <t>Nediskontirana vrijednost</t>
  </si>
  <si>
    <t>Diskontirana vrijednosti (Neto sadašnja vrijednost)</t>
  </si>
  <si>
    <t>Stopa jaza financiranja (%) = (10) / (4)</t>
  </si>
  <si>
    <t>Stopa jaza financiranja (%) = (11)</t>
  </si>
  <si>
    <t xml:space="preserve">"Prihvatljivi izdaci na koje se primjenjuje stopa sufinanciranja“ = (12)*(13) </t>
  </si>
  <si>
    <t>Plin</t>
  </si>
  <si>
    <t>Voda</t>
  </si>
  <si>
    <t>Investicijski troškovi</t>
  </si>
  <si>
    <t>Troškovi zamjene opreme</t>
  </si>
  <si>
    <t>Buka,mirisi i sl.</t>
  </si>
  <si>
    <t xml:space="preserve">NETO EKONOMSKE KORISTI </t>
  </si>
  <si>
    <t>VANJSKI TROŠKOVI ( NEGATIVE EXTERNALITIES)</t>
  </si>
  <si>
    <t>Diskontna stopa</t>
  </si>
  <si>
    <t>Operativni prihodi</t>
  </si>
  <si>
    <t>Ukupni priljevi</t>
  </si>
  <si>
    <t>Operativni troškovi</t>
  </si>
  <si>
    <t>Ukupno odljevi</t>
  </si>
  <si>
    <t>NETO NOVČANI TIJEK</t>
  </si>
  <si>
    <t>Ukupno (neto sadašnja vrijednost)</t>
  </si>
  <si>
    <t>Doprinos zajednice</t>
  </si>
  <si>
    <t>Javni doprinos</t>
  </si>
  <si>
    <t>UKUPNI ODLJEVI</t>
  </si>
  <si>
    <t>UKUPNI PRILJEVI</t>
  </si>
  <si>
    <t>Otplata zajma</t>
  </si>
  <si>
    <t>Porezi</t>
  </si>
  <si>
    <t>KUMULIRANI NETO NOVČANI TIJEK</t>
  </si>
  <si>
    <t>UKUPNO</t>
  </si>
  <si>
    <t>Stopa jaza financiranja</t>
  </si>
  <si>
    <t>1.</t>
  </si>
  <si>
    <t>2.</t>
  </si>
  <si>
    <t>3.</t>
  </si>
  <si>
    <t>Plastika</t>
  </si>
  <si>
    <t>Staklo</t>
  </si>
  <si>
    <t>Ukupno:</t>
  </si>
  <si>
    <t>Staklena ambalaža</t>
  </si>
  <si>
    <t>4.</t>
  </si>
  <si>
    <t>5.</t>
  </si>
  <si>
    <t>Voditelj sortirnice</t>
  </si>
  <si>
    <t>Radnici u sortirnici</t>
  </si>
  <si>
    <t>Opis</t>
  </si>
  <si>
    <t>kom</t>
  </si>
  <si>
    <t>Tehnološka oprema sortirne linije</t>
  </si>
  <si>
    <t>Viličar</t>
  </si>
  <si>
    <t>Utovarivač</t>
  </si>
  <si>
    <t>m2</t>
  </si>
  <si>
    <t>Hala sortirnice</t>
  </si>
  <si>
    <t>Boksovi za privremeno skladištenje ulaznog otpada</t>
  </si>
  <si>
    <t>Prometno manipulativne površine</t>
  </si>
  <si>
    <t>Električna energija</t>
  </si>
  <si>
    <t>Radnik sortirnice</t>
  </si>
  <si>
    <t>Metal</t>
  </si>
  <si>
    <t>Plastika (uključujući ambalažu od plastike)</t>
  </si>
  <si>
    <t>Metali (uključujući ambalažu od metala)</t>
  </si>
  <si>
    <t>KV/NKV</t>
  </si>
  <si>
    <t>Kontejneri za radnike</t>
  </si>
  <si>
    <t>Trošak radnika</t>
  </si>
  <si>
    <t>Zbrinjavanje ostatnog otpada</t>
  </si>
  <si>
    <t xml:space="preserve">Papir </t>
  </si>
  <si>
    <t xml:space="preserve">Metali </t>
  </si>
  <si>
    <t xml:space="preserve">Plastika </t>
  </si>
  <si>
    <t xml:space="preserve">Staklo </t>
  </si>
  <si>
    <t>Neprihvatljivi troškovi</t>
  </si>
  <si>
    <t>Prihvatljivi troškovi</t>
  </si>
  <si>
    <t>IZVORI FINANCIRANJA PO GODINAMA</t>
  </si>
  <si>
    <t xml:space="preserve">FINANCIJSKA ODRŽIVOST </t>
  </si>
  <si>
    <t xml:space="preserve">FINANCIJSKA RENTABILNOST UKUPNE INVESTICIJE
</t>
  </si>
  <si>
    <t>POVRAT NA NACIONALNI KAPITAL</t>
  </si>
  <si>
    <t>Otplata zajma (uključujući kamate)</t>
  </si>
  <si>
    <t>Operativni troškovi:</t>
  </si>
  <si>
    <t>a. Električna energija</t>
  </si>
  <si>
    <t>c. Plin</t>
  </si>
  <si>
    <t>b. Ostali troškovi</t>
  </si>
  <si>
    <t>d. Voda za pranje površina, higijenu radnika itd.</t>
  </si>
  <si>
    <t>Nadstrešnica s boksovima za privremeno skladištenje baliranih izdvojenih komponenti otpada</t>
  </si>
  <si>
    <t>Ostatni otpad</t>
  </si>
  <si>
    <t>VSS/SSS</t>
  </si>
  <si>
    <t>Zajam</t>
  </si>
  <si>
    <t>godina</t>
  </si>
  <si>
    <t>mjesec</t>
  </si>
  <si>
    <t>Ostali primici</t>
  </si>
  <si>
    <t>Ostali troškovi (osiguranje itd)</t>
  </si>
  <si>
    <t>t/god</t>
  </si>
  <si>
    <t>2018.</t>
  </si>
  <si>
    <t>2019.</t>
  </si>
  <si>
    <t>2020.</t>
  </si>
  <si>
    <t>2021.</t>
  </si>
  <si>
    <t>2022.</t>
  </si>
  <si>
    <t>2023.</t>
  </si>
  <si>
    <t>siječanj</t>
  </si>
  <si>
    <t>veljača</t>
  </si>
  <si>
    <t>ožujak</t>
  </si>
  <si>
    <t>travanj</t>
  </si>
  <si>
    <t>svibanj</t>
  </si>
  <si>
    <t>lipanj</t>
  </si>
  <si>
    <t>srpanj</t>
  </si>
  <si>
    <t>kolovoz</t>
  </si>
  <si>
    <t>rujan</t>
  </si>
  <si>
    <t>listopad</t>
  </si>
  <si>
    <t>studeni</t>
  </si>
  <si>
    <t>prosinac</t>
  </si>
  <si>
    <t>2016.</t>
  </si>
  <si>
    <t>2017.</t>
  </si>
  <si>
    <t>*Objekti (provjera)</t>
  </si>
  <si>
    <t>Izbjegnute emisije stakleničkih plinova</t>
  </si>
  <si>
    <t>Cijena CO2</t>
  </si>
  <si>
    <t>Cijena troškova odlaganja</t>
  </si>
  <si>
    <t>STRUKTURA PLANIRANOG ULAGANJA PO GODINAMA</t>
  </si>
  <si>
    <t xml:space="preserve">OPERATIVNI PRIHODI I TROŠKOVI PROJEKTA </t>
  </si>
  <si>
    <t>Glavni elementi i parametri</t>
  </si>
  <si>
    <t>Red.br.</t>
  </si>
  <si>
    <t>Vrijednost</t>
  </si>
  <si>
    <t>Naziv stavke</t>
  </si>
  <si>
    <t xml:space="preserve">U NIZE NAVEDENU TABLICU UNESITE SVE TROŠKOVE ULAGANJA SUKLADNO PRIHVATLJIVOSTI TEMELJEM OVOG POZIVA  I DINAMICI NASTAJANJA </t>
  </si>
  <si>
    <t>Ostale koristi  (navesti po potrebi)</t>
  </si>
  <si>
    <t>EKONOMSKA STOPA POVRATA ULAGANJA</t>
  </si>
  <si>
    <t>Naziv radnog mjesta</t>
  </si>
  <si>
    <t>Radno mjesto</t>
  </si>
  <si>
    <t>stručna sprema</t>
  </si>
  <si>
    <t>broj radnika</t>
  </si>
  <si>
    <t>kvalifikacijska struktura</t>
  </si>
  <si>
    <t>broj radnika u 1. smjeni</t>
  </si>
  <si>
    <t>broj radnika u 2. smjeni</t>
  </si>
  <si>
    <t>broj radnika u 3. smjeni</t>
  </si>
  <si>
    <t>U niže navedenu tablicu unesite sve troškove predmeta ulaganja po godinama planirane implementacije. Pri popunjavanju uzmite u obzir stavke koje ste definirali u prethodnom radnom listu.  Za niže navedene troškove definiran je maksimalno prihvatljiv trošak za svaku navedenu stavku u postotku kapitalnih ulaganja (gradnja i opremanje).</t>
  </si>
  <si>
    <t>ULAZNI PARAMETRI PROJEKTA</t>
  </si>
  <si>
    <t>Predviđeni broj radnika po planiranim smjenama rada:</t>
  </si>
  <si>
    <t>Predviđeni godišnji režijski troškovi:</t>
  </si>
  <si>
    <t>Opis troška</t>
  </si>
  <si>
    <t>4.1.</t>
  </si>
  <si>
    <t>4.2.</t>
  </si>
  <si>
    <t>4.3.</t>
  </si>
  <si>
    <t xml:space="preserve">Gorivo </t>
  </si>
  <si>
    <t xml:space="preserve">Ostala pripadna infrastruktura: odvodnja oborinskih voda, električne instalacije, vodoopskrbni sustav, kanalizacijski sustav itd. </t>
  </si>
  <si>
    <t>Procjena ulaganja u objekte i pripadajuću  infrastrukturu:</t>
  </si>
  <si>
    <t>Planirani početak operativnog rada sortirnice</t>
  </si>
  <si>
    <t>*Ukupna vrijednosti ulaganja po godinama treba financijski odgovarati vrijednostima iskazanim u niže navedenoj tablici Izvori financiranja po godinama i tablici ulaganja iskazanoj u radnom listu "Investicijski troškovi"</t>
  </si>
  <si>
    <t>TROŠKOVI ULAGANJA PO GODINAMA*</t>
  </si>
  <si>
    <t>Ostali troškovi</t>
  </si>
  <si>
    <t xml:space="preserve">Temeljem unesenih inputa u prethodnim radnim listovima ova tablica izračunava Financijsku rentabilnost ukupne investicije. Kada je Interna stopa rentabilnosti (FRR) manja od primijenjene diskontne stope (ili ako je FNPV investicije negativna), tada prihodi koje će projekt ostvariti, neće biti dostatni da pokriju troškove projekta, te je projektu potrebno financiranje iz sredstava EU. </t>
  </si>
  <si>
    <t>Pomoćna tablica za izračun emisija CO2:</t>
  </si>
  <si>
    <t>Faktori emisije</t>
  </si>
  <si>
    <t>Ostala oprema</t>
  </si>
  <si>
    <t>Ukupno tehnološka i ostala oprema:</t>
  </si>
  <si>
    <t>RED. BR.</t>
  </si>
  <si>
    <t>FNPVC</t>
  </si>
  <si>
    <t>SADRŽAJ</t>
  </si>
  <si>
    <t>OPIS</t>
  </si>
  <si>
    <t>Polja koja je potrebno popuniti</t>
  </si>
  <si>
    <t>FNPVK</t>
  </si>
  <si>
    <t>Ulazni parametri projekta</t>
  </si>
  <si>
    <t>Operativni P&amp;T</t>
  </si>
  <si>
    <t>EU Doprinos</t>
  </si>
  <si>
    <t>Izvori financiranja</t>
  </si>
  <si>
    <t>Financijska održivost</t>
  </si>
  <si>
    <t>Ekonomska  analiza</t>
  </si>
  <si>
    <t>POJEDNOSTAVLJENI MODEL IZRAČUNA  TROŠKOVA I KORISTI  PROJEKTA  (CBA)</t>
  </si>
  <si>
    <t>*Oprema (provjera)</t>
  </si>
  <si>
    <t>Procjena ulaganja u tehnološku i ostalu opremu:</t>
  </si>
  <si>
    <t>Ukupno objekti i pripadajuća infrastruktura:</t>
  </si>
  <si>
    <t>UNESITE NAZIV VAŠEG PROJEKTA</t>
  </si>
  <si>
    <t>Ovaj radni list računa CBA rezultate povrata na ukupno ulaganja temeljm podataka unešenih u prethodne radne listove.</t>
  </si>
  <si>
    <t>U ovaj radni list potrebni je unijeti prihvatljive i neprihvatljive troškove projekta kao i izvore financiranja vlasittog učešća u investiciji.</t>
  </si>
  <si>
    <t>U ovom radnom listu  iskazana je kalkulacija ekonomske stope povrata ulaganja. Za definiranje ekonomskih koristi uzete su slijedeće koristi: Izbjegnuti troškovi odlaganja otpada te izbjegnute emisije stakleničkih plinova. Pri pretvaranju financijskih troškova u ekonomske, potrebno je da definirate konverzijske faktore (ako je primjenjivo). Ukupni rezultat ekonomske analize troškova i koristi treba pokazati pozitivan rezultat za projekt u kojem je postignuta ekonomska stopa povrata viša od diskontne stope, te pozitivna neto sadašnja vrijednost.</t>
  </si>
  <si>
    <t>U ovom radnom listu potrebno je definirati plan dinamike ulaganja po vrsti troška i godini nastajanja.</t>
  </si>
  <si>
    <t>Ovaj radni list računa kalkulaciju Točke pokrića te se provodi izračun EU stope sufinanciranja.</t>
  </si>
  <si>
    <t>Ovaj radni list računa CBA rezultate povrata na nacionalni kapital temeljm podataka unešenih u prethodne radne listove i podataka unešenih u predmetni radni list.</t>
  </si>
  <si>
    <t>Ovaj radni list prikazuje Financijsku održivost projekta. Financijska održivost projekta potvrđena je ako je kumulativni neto novčani tok pozitivan tijekom cijelog vremenskog  perioda. Pozitivan kumulativni neto novčani tok tijekom cijelog vremenskog razdoblja potvrđuje da je projekt financijski održiv.</t>
  </si>
  <si>
    <t>U ovom radnom listu potrebno je definirati sve tehničke i operativne podatke o vašem projektu.</t>
  </si>
  <si>
    <t xml:space="preserve">U ovaj radni list potrebno je unijeti sve planirane operativne prihode i operativne rashode projekta.  </t>
  </si>
  <si>
    <t>"Ostalo"</t>
  </si>
  <si>
    <t>U niže navedenu tablicu unesite procjenu troškova ulaganja (prema projektnoj dokumentaciji) za planiranu tehnološku i ostalu opremu sortirnice. Pri definiranju predmetnih ulaganja  svakako vodite računa na stavku PDV-a. Naime, ukoliko za vašu investiciju PDV nije povrativa stavka, tada predmetni PDV iskažite u niže navedenoj tablici kako bi se u Financijskoj analizi uzela u obzir investicijska vrijednost s PDV-om. S druge strane vodite računa da predmetni PDV na investicijske troškove bude eliminiran u ekonomskoj analizi adekvatnim faktorom konverzije.</t>
  </si>
  <si>
    <t>Kontejner zapremine 10-14 m3</t>
  </si>
  <si>
    <t>Kontejner zapremine 6-8m3</t>
  </si>
  <si>
    <t>Mosna vaga nosivosti prema projektu (30t-80t)</t>
  </si>
  <si>
    <t>U niže navedene tablice unesite procjenu operativnih troškova vezanih za prvu godinu operativnog rada sortirnice. Plaće radnika iskazuju se u iznosu bruto 2. Budući da u trenutku predaje projektne prijave neće biti definiran pravni subjekt koji će po realizaciji ulaganja upravljati sortirnicom, sukladno očekivanom definirajte da li će PDV na operativne troškove biti povrativ. Ukoliko očekujete da će PDV na operativne troškove biti povrativ tada predmetni isključite iz niže navedenih tablica kao i budućih novčanih tokova.</t>
  </si>
  <si>
    <t>instalirana snaga (kW) za el. energiju</t>
  </si>
  <si>
    <t>potrošnja (kWh/god) za el. energiju</t>
  </si>
  <si>
    <t>Financijska analiza je alat koji se koristi da bi se predvidjela sredstva za pokrivanje investicijskih troškova i koristi se od strane investitora ili nositelja projekta, kako bi se utvrdila financijska održivost projekta tijekom vremenskog razdoblja projekta. Financijska održivost projekta potvrđena je ako je kumulativni neto novčani tok pozitivan tijekom cijelog vremenskog  perioda. Pozitivan kumulativni neto novčani tok tijekom cijelog vremenskog  razdoblja potvrđuje da je projekt financijski održiv.</t>
  </si>
  <si>
    <r>
      <t xml:space="preserve">Bez obzira na model upravljanja konsolidirana analiza treba biti izvršena kako bi se izračunala ukupna profitabilnost investicije. Rezultat će biti uspoređen s financijskom diskontnom stopom kako bi se osiguralo da projekt nije prekomjerno financiran.Povrat na nacionalni kapital se izračunava uzevši u obzir kao odljeve: operativne troškove; nacionalni kapitalni doprinos projektu; financijske izvore iz zajmova </t>
    </r>
    <r>
      <rPr>
        <b/>
        <sz val="8"/>
        <rFont val="Arial"/>
        <family val="2"/>
      </rPr>
      <t>u vrijeme kada je planirano njihovo vraćanje obveze prema kreditoru.</t>
    </r>
  </si>
  <si>
    <t>Papir+Karton</t>
  </si>
  <si>
    <t>Tzv. shadow price u EUR (shadow price prema https://ec.europa.eu/regional_policy/en/information/publications/guides/2021/economic-appraisal-vademecum-2021-2027-general-principles-and-sector-applications)</t>
  </si>
  <si>
    <t>PRIHOD</t>
  </si>
  <si>
    <t>KOLIČINA TONA</t>
  </si>
  <si>
    <t>Izdvojeni otpad/material za daljnju prodaju (pripremljen za recikliranje)</t>
  </si>
  <si>
    <t>a) Troškovi vanjskih (konzultantskih) usluga vezani uz pripremu i izradu projektno-tehničke dokumentacije potrebne za prijavu projektnog prijedloga, troškovi pripreme i izrade potrebne projektno-tehničke dokumentacije i troškovi komunalnih i vodnih doprinosa u svrhu ishođenja lokacijske i građevinske dozvole</t>
  </si>
  <si>
    <t xml:space="preserve">b) Troškovi usluga vezani uz uslugu pripreme i provedbe postupaka javne nabave radova, usluga i roba za gradnju postrojenja za sortiranje; </t>
  </si>
  <si>
    <t>j) Informiranje i vidljivost</t>
  </si>
  <si>
    <t>Kumulativni iznos troškova usluge stručnog nadzora građenja, projektantskog nadzora i trošak usluge koordinatora zaštite na radu (koordinator II) su prihvatljivi u maksimalnom iznosu do 4% ukupno prihvatljivih troškova za izvođenje radova i/ili opremanje.</t>
  </si>
  <si>
    <t>d) Objekti</t>
  </si>
  <si>
    <t>e) Oprema</t>
  </si>
  <si>
    <t>f) Usluge stručnog nadzora i koordinatora II</t>
  </si>
  <si>
    <t>g) Usluga projektantskog nadzora</t>
  </si>
  <si>
    <t>h) Usluge upravljanja projektom</t>
  </si>
  <si>
    <t>i) Usluga upravljanja projektom prema zakonu</t>
  </si>
  <si>
    <t>c)Troškovi radova vezanih za priključenje na komunalnu infrastrukturu (vanjska infrastruktura)i osiguranje pristupne ceste isključivo za potrebe postrojenja za sortiranje odvojeno sakupljenog komunalnog otpada;</t>
  </si>
  <si>
    <t>Nepredviđeni troškovi (contingency)</t>
  </si>
  <si>
    <t>Polja formula i sl. - nemojte mijenjati osim ako je nužno jer su vezana za pojedine radne listove i međusobno u radnim listovima</t>
  </si>
  <si>
    <t>Papir</t>
  </si>
  <si>
    <t>Metali</t>
  </si>
  <si>
    <t>Izbjegnuti troškovi odlaganja otpada</t>
  </si>
  <si>
    <t>Stopa sufinanciranja za prioritetnu os (%)- zadano pozivom i fiksna vrijednost (iznos)</t>
  </si>
  <si>
    <t>Efikasnost razdvajanja (%)</t>
  </si>
  <si>
    <t>Planirana količina odvojeno sakupljenog otpada koja ulazi na sortirnicu radi sortiranja- tone/god</t>
  </si>
  <si>
    <t>Papir + Karton (uključujući ambalažu od papira i kartona)</t>
  </si>
  <si>
    <t xml:space="preserve"> mjesečni trošak bruto plaće / radniku (EUR)</t>
  </si>
  <si>
    <t>ukupni trošak (EUR/god)</t>
  </si>
  <si>
    <t>Materijali predviđeni za sortiranje (suhi reciklati komunalnog otpada)</t>
  </si>
  <si>
    <t>Tablica efikasnosti razdvajanja otpada u sortirnici i prodajna jedinična cijena sortiranog materijala u EUR/tona</t>
  </si>
  <si>
    <t>Prodajna jedinična cijena (EUR/t)- bez PDV-a</t>
  </si>
  <si>
    <t>Planirana količina odvojeno sakupljenog otpada koja ulazi na sortirnicu radi sortiranja</t>
  </si>
  <si>
    <t xml:space="preserve">Ukupno količina u t/god/Ukupni prihod u EUR </t>
  </si>
  <si>
    <t>Operativne naknade za obradu odvojeno sakupljenog otpada u sortirnici (razlika prihoda od prodaje otpada spremnog za recikliranje i troškova poslovanja sortiranja)</t>
  </si>
  <si>
    <t>U niže navedenu tablicu unesite procjenu troškova ulaganja (prema projektnoj dokumentaciji) za planiranu tehnološku i ostalu opremu sortirnice. Pri definiranju predmetnih ulaganja  svakako vodite računa na stavku PDV-a. Naime, ukoliko za vašu investiciju PDV nije povrativa stavka, tada vrijednost ulaganja u tehnološku i ostalu opremu se iskazuje s PDV-om kako bi se u investicjskim troškovima uzela u obzir investicijska vrijednost s PDV-om. S druge strane vodite računa da predmetni PDV na investicijske troškove bude eliminiran u ekonomskoj analizi adekvatnim faktorom konverzije.</t>
  </si>
  <si>
    <t>b. Gorivo za pogon vozila na sortirnici (utovarivač, kamion, viličar, itd.)</t>
  </si>
  <si>
    <t>PROJEKTNE GODINE</t>
  </si>
  <si>
    <t>INVESTICIJSKI TROŠKOVI PROJEKTA  (TROŠKOVI ULAGANJA)</t>
  </si>
  <si>
    <t>ukupna cijena (EUR)</t>
  </si>
  <si>
    <t>jed. cijena (EUR)</t>
  </si>
  <si>
    <t>UKUPNI INVESTICIJSKI TROŠKOVI (TROŠKOVI ULAGANJA)</t>
  </si>
  <si>
    <t>UKUPNI OPERATIVNI TROŠKOVI (EUR)</t>
  </si>
  <si>
    <t>UKUPNO OPERATIVNI PRIHODI (EUR)</t>
  </si>
  <si>
    <t>NETO NOVČANI TIJEK (UKUPNI PRILJEVI-UKUPNI ODLJEVI)</t>
  </si>
  <si>
    <t>Ukupni troškovi ulaganja (EUR, nediskontirani)_bez nepredviđenih troškova</t>
  </si>
  <si>
    <t>Ukupni troškovi ulaganja (EUR, diskontirani)_bez nepredviđenih troškova</t>
  </si>
  <si>
    <t>Prihodi (EUR, diskontirani)</t>
  </si>
  <si>
    <t>Operativni troškovi (EUR, diskontirani)</t>
  </si>
  <si>
    <t>Prihvatljivi troškovi  = investicijski troškovi – neto prihod  (EUR , dikontirani) =  (4) – (9)</t>
  </si>
  <si>
    <t>UKUPNI PRILJEVI (EUR)</t>
  </si>
  <si>
    <t>UKUPNI ODLJEVI (EUR)</t>
  </si>
  <si>
    <t>NETO NOVČANI TIJEK- UKUPNI PRILJEVI - UKUPNI ODLJEVI</t>
  </si>
  <si>
    <t>Kumulativni iznos troškova dobiven zbrojem iznosa pojedinih troškova pod a), b), h) i j) je prihvatljiv u maksimalnom iznosu do 5% ukupno prihvatljivih troškova za izvođenje radova i/ili opremanje ili u maksimalnom iznosu od  266.000,00 EUR u slučaju da 5% ukupno prihvatljivih kumulativnih troškova projekta iznosi više od  266.000,00 EUR.</t>
  </si>
  <si>
    <t>5% ili max. 266.000,00 EUR</t>
  </si>
  <si>
    <t>Početak provedbe projekta</t>
  </si>
  <si>
    <t>Jedinični troškovi zbrinjavanja ostatnog otpada nakon sortiranja u EUR/toni</t>
  </si>
  <si>
    <t>Projektne godine (prva projektna godina odgovara kalendarskoj godini navedenoj u Radnom listu Investicijski troškovi kao godina u ćeliji Početak provedbe projekta).</t>
  </si>
  <si>
    <t>Projekne godine</t>
  </si>
  <si>
    <t>Projektne godine</t>
  </si>
  <si>
    <t>Radnici</t>
  </si>
  <si>
    <t>UKUPNO RADNICI</t>
  </si>
  <si>
    <t>Ukupno (Prihvatljivi i Neprihvatljivi troškovi)</t>
  </si>
  <si>
    <t>Predviđene mjesečne plaće i ukupni mjesečni trošak rada:</t>
  </si>
  <si>
    <t>Kalendarska godina koja je označena kao početak provedbe projekta se uzima kao prva projektna godina u analizi.</t>
  </si>
  <si>
    <t>Završetak provedbe projekta</t>
  </si>
  <si>
    <t>ukupni mjesečni trošak rada (EUR)</t>
  </si>
  <si>
    <t>Neto prihod = prihodi – operativni troškovi + ostatak vrijednosti projekta (EUR, diskontirana) = (7) – (8) + (6)</t>
  </si>
  <si>
    <t>Ostatak vrijednosti projekta (EUR, nediskontirana)</t>
  </si>
  <si>
    <t>Ostatak vrijednosti projekta (EUR diskontirana)</t>
  </si>
  <si>
    <t>Ostatak vrijednosti projekta (rezidualna vrijednost)</t>
  </si>
  <si>
    <t>POMOĆNA TABLICA ZA IZRAČUN OSTATAKA VRIJEDNOSTI PROJEKTA (REZIDUALNE VRIJEDNOSTI) I DEFINIRANJE VIJEKA TRAJANJA IMOVINE ZA POTREBE OBNAVLJANJA ISTE</t>
  </si>
  <si>
    <t xml:space="preserve">Cijena u EUR/toni (vrijednosti su u retku Jedinični troškovi zbrinjavanja ostatnog otpada nakon sortiranja u EUR/toni u Radnom listu Operativni P&amp;T) </t>
  </si>
  <si>
    <r>
      <t xml:space="preserve">U niže navedenu tablicu unesite procjenu keficijente efikasnosti razdvajanja u % (uz predifinirane min i max vrijednsoti) za pojedini suhi reciklat koji ulazi u sortirnicu i planiranu prodajnu jediničnu cijena sortiranog materijala </t>
    </r>
    <r>
      <rPr>
        <u/>
        <sz val="10"/>
        <rFont val="Arial"/>
        <family val="2"/>
      </rPr>
      <t>u sortirnici za daljnu prodaju u prvoj godini operativnog rada sortirnice.</t>
    </r>
    <r>
      <rPr>
        <sz val="10"/>
        <rFont val="Arial"/>
        <family val="2"/>
      </rPr>
      <t xml:space="preserve"> Prodajna jedinična cijena se radi jednostavnosti prilikom izračuna uzima kao konstanta i neto vrijednost (bez PDV-a) uz pretpostavku da su kupci u sustavu PDV-a.</t>
    </r>
  </si>
  <si>
    <t>Niže navedena tablica prikazuje operativne prihode i troškove projekta. Podaci o planiranom prihodu projekta izračunati su temeljem podataka o količini odvojeno sakupljenog otpada pripremljenog za recikliranje u sortirnice  i jediničnim cijenama prenešenih iz radnog lista "Ulazni parametri projekta" koji ste prethodno unijeli te operativne naknade za obradu odvojeno sakupljenog otpada u sortirnici  . Podatke vezane za planirane godišnje operativne troškove unesite sukladno planiranom.</t>
  </si>
  <si>
    <t>Intenzitet potpore =(13)*(15)- u Tablici Izvori financiranja u Prijavnom obrascu- Obrascu 1</t>
  </si>
  <si>
    <t>Ukupni prihvatljivi troškovi (EUR, nediskontirani)- Ukupni prihvatljivi troškovi  u Tablici Izvori financiranja u Prijavnom obrascu- Obrascu 1</t>
  </si>
  <si>
    <t>EU doprinos (EUR) iz NPOO-a  = (12)*(16)- Bespovratna sredstva u Tablici Izvori financiranja u Prijavnom obrascu- Obrascu 1 koja Prijavitelj traži (iznos dobiven umnoškom inteziteta potpore u decimalnom obliku i ukupnih prihvatljivih troškova)</t>
  </si>
  <si>
    <t xml:space="preserve">IZRAČUN EU DOPRINOSA iz NPOO-a, tj. bespovratnih sredstava koje Prijavitelj traži u Tablici -Izvori financiranja (EUR) koja se nalazi u Obrascu 1-Prijavnom obrascu </t>
  </si>
  <si>
    <r>
      <t xml:space="preserve">UKUPNE EKONOMSKE KORISTI </t>
    </r>
    <r>
      <rPr>
        <sz val="8"/>
        <rFont val="Verdana"/>
        <family val="2"/>
        <charset val="238"/>
      </rPr>
      <t>(izbjegnuti troškovi odlaganja+izbjegnute emisije stakleničkih plinova+ostale koristi)</t>
    </r>
  </si>
  <si>
    <r>
      <t xml:space="preserve">UKUPNO EKONOMSKI OPERATIVNI TROŠKOVI </t>
    </r>
    <r>
      <rPr>
        <sz val="8"/>
        <rFont val="Verdana"/>
        <family val="2"/>
        <charset val="238"/>
      </rPr>
      <t>(troškovi radnika, goriva, plina,…zbrinjavanja ostatnog otpada nakon sortiranja)</t>
    </r>
  </si>
  <si>
    <r>
      <t xml:space="preserve">UKUPNI INVESTICIJSKI TROŠKOVI </t>
    </r>
    <r>
      <rPr>
        <sz val="8"/>
        <rFont val="Verdana"/>
        <family val="2"/>
        <charset val="238"/>
      </rPr>
      <t>(investicijski+zamjena opreme+rezidualna vrijednsot projekta)</t>
    </r>
  </si>
  <si>
    <r>
      <t>UKUPNI EKONOMSKI TROŠKOVI</t>
    </r>
    <r>
      <rPr>
        <sz val="8"/>
        <rFont val="Verdana"/>
        <family val="2"/>
        <charset val="238"/>
      </rPr>
      <t xml:space="preserve"> (operativni+investicijski+vanjski troškovi)</t>
    </r>
  </si>
  <si>
    <r>
      <t xml:space="preserve">U nize navedenu tablicu unesite planiranu količina odvojeno sakupljenog komunalnog otpada u tonama  koja ulazi na sortirnicu radi sortiranja za pojedinu godinu u referentnom vremenskom periodu financijske/ekonomske analize. Referentni vremenski period analize iznosi 20 godina u ovom slučaju. Taj referentni period obuhvaća razdoblje provedbe projekta (vrijeme od početka provedbe aktivnosti projekta do završetka provedbe aktvnosti projekta kako je navedeno u točki 8.1 Uputa za prijavitelje te uz to povezane opće zahtjeve na prihvatljivost troškova/izdataka za provedu projekta iz točke 4.8 Uputa za prijavitelje) i vrijeme operativnog rada (uporabe) postrojenja - sortirnice.  </t>
    </r>
    <r>
      <rPr>
        <b/>
        <u/>
        <sz val="11"/>
        <rFont val="Arial"/>
        <family val="2"/>
        <charset val="238"/>
      </rPr>
      <t>Prilikom unosa planiranih količina odvojeno sakupljenog komunalnog otpada koja ulazi na sortirnicu radi sortiranja- tone/god vodite računa da upis količina koje ulaze u sortirnicu počinje u projektnoj godini u kojoj počinje operativni rad sortirnice. Početak operativnog rada sortirnice se unosi i vidljiv je u Radnom listu Investijski troškovi - Planirani početak operativnog rada sortirnice.</t>
    </r>
  </si>
  <si>
    <t xml:space="preserve">RADNI LISTOVI NISU ZAKLJUČANI!                                                     LEGENDA (za sve radne listove) </t>
  </si>
  <si>
    <t xml:space="preserve">U niže navedene rubrike unesite planirani početak aktivnosti i završetak provedbe planiranih aktivnosti projekta (vrijeme provedbe projekta) te planirani početak operativnog rada (uporabe sortirnice). Potrebno je voditi računa da je vrijeme u kojem se realizira investicijsko ulaganja uključuje i vrijeme provedbe projekta (vrijeme provedbe projekta je definirano u točki 8.1 Uputa za prijavitelje te uz to povezane opće zahtjeve na prihvatljivost troškova/izdataka za provedu projekta iz točke 4.8 Uputa za prijavitelje) te eventualnu kapitalnu zamjenu opreme tokom uporabe sortirnice. </t>
  </si>
  <si>
    <t>Ukupni investicijski troškovi (a+b+..+nepredvidljvi troškovi) tokom razdoblja provedbe projekta</t>
  </si>
  <si>
    <t>Ostatak vrijednosti projekta (rezidualna vrijednost)- obvezno unijeti iznos u zadnjoj projektnoj godini</t>
  </si>
  <si>
    <t>NETO NOVČANI TIJEK (EUR)=UKUPNI OPERATIVNI PRIHODI-UKUPNI OPERATIVNI TROŠKOVI</t>
  </si>
  <si>
    <t xml:space="preserve">Troškovi odrzavanja </t>
  </si>
  <si>
    <t>Prihodi (operativni)</t>
  </si>
  <si>
    <t>U niže navedenoj tablici iskazana je kalkulacija ekonomske stope povrata ulaganja. Za definiranje ekonomskih koristi vašeg projekta uzete su slijedeće koristi: Izbjegnuti troškovi odlaganja otpada, te izbjegnute emisije stakleničkih plinova. Pri pretvaranju financijskih troškova u ekonomske, definirajte konverzijske faktore (ako je primjenjivo). Ukupni rezultat ekonomske analize troškova i koristi treba pokazati pozitivan rezultat za projekt u kojem je postignuta ekonomska stopa povrata (ERR) viša od diskontne stope, te pozitivna neto sadašnja vrijednost (ENPV).</t>
  </si>
  <si>
    <r>
      <t xml:space="preserve">Nepredviđeni troškovi </t>
    </r>
    <r>
      <rPr>
        <b/>
        <sz val="6"/>
        <rFont val="Verdana"/>
        <family val="2"/>
        <charset val="238"/>
      </rPr>
      <t>(vidi napomenu)</t>
    </r>
  </si>
  <si>
    <t>Napomena:</t>
  </si>
  <si>
    <t>Godine i mjesece izabrati iz padajuće izbornika kada označite ćeliju godine i mjeseca.</t>
  </si>
  <si>
    <t>Kod izračuna ostatka vrijednosti projekta (rezidualne vrijednosti) u slučajevima kada je vremenski period analize  (referentno razdoblje) projekta jednak ekonomsku vijeku trajanja projekta dopušten je izračun rezidualne vrijednosti projekta (imovina koja ima ekonomsku vrijednost ili se može prodati) na osnovu standardnog računovodstvenog  izračuna amortizacije imovine. U ovoj CBA pretpostavljen je referenti period od 20 godina te uključuje razdoblje provedbe projekta   i period korištenja izgrađene i opremljene sortirnice i opreme. Obvezno unijeti iznos u zadnjoj godini vremenskog perioda analize.</t>
  </si>
  <si>
    <t xml:space="preserve">Troškovi koji se unose od a) do j) stavke troškova u ovoj tablici ne sadrže nepredviđene troškove. Nepredviđeni troškovi u tablici se izračunavaju kao 10 % iznos kumulativnog zbroja troškova unesenih od a) do j) za svaku godinu razdoblja provedbe projekta  i iznosi se nalaze u ćeliji  svakog  stupcu u razdoblju provedbe projekta u retku Nepredviđeni troškovi (vidi napomenu). Prilikom ispunjavanja Prijavnog obrasca- Obrazac 1 u dijelu proračuna za pojedinu stavku proračuna vodite računa da unesete pojedinu stavku s nepredviđenim troškom te usporedite i provjerite pojedinačne stavke i ukupno prihvatljive troškove  tokom razdoblja provedbe projekta.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</si>
</sst>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0.00\ &quot;€&quot;;[Red]\-#,##0.00\ &quot;€&quot;"/>
    <numFmt numFmtId="165" formatCode="0.0%"/>
    <numFmt numFmtId="166" formatCode="#,##0.0"/>
    <numFmt numFmtId="167" formatCode="_-* #,##0_-;\-* #,##0_-;_-* &quot;-&quot;??_-;_-@_-"/>
    <numFmt numFmtId="168" formatCode="0.0000000%"/>
  </numFmts>
  <fonts count="60" x14ac:knownFonts="1">
    <font>
      <sz val="10"/>
      <name val="Arial"/>
    </font>
    <font>
      <sz val="10"/>
      <name val="Arial"/>
      <family val="2"/>
      <charset val="238"/>
    </font>
    <font>
      <b/>
      <sz val="8"/>
      <name val="Verdana"/>
      <family val="2"/>
    </font>
    <font>
      <sz val="10"/>
      <name val="Verdana"/>
      <family val="2"/>
    </font>
    <font>
      <sz val="8"/>
      <name val="Verdana"/>
      <family val="2"/>
    </font>
    <font>
      <b/>
      <sz val="9"/>
      <name val="Verdana"/>
      <family val="2"/>
    </font>
    <font>
      <b/>
      <sz val="9.5"/>
      <name val="Verdana"/>
      <family val="2"/>
    </font>
    <font>
      <b/>
      <sz val="10"/>
      <name val="Verdana"/>
      <family val="2"/>
    </font>
    <font>
      <sz val="10"/>
      <name val="Arial"/>
      <family val="2"/>
      <charset val="238"/>
    </font>
    <font>
      <sz val="8"/>
      <name val="Arial"/>
      <family val="2"/>
      <charset val="238"/>
    </font>
    <font>
      <sz val="12"/>
      <name val="Times New Roman"/>
      <family val="1"/>
    </font>
    <font>
      <b/>
      <sz val="10"/>
      <name val="Arial"/>
      <family val="2"/>
      <charset val="238"/>
    </font>
    <font>
      <sz val="9"/>
      <name val="Arial"/>
      <family val="2"/>
      <charset val="238"/>
    </font>
    <font>
      <sz val="9"/>
      <color indexed="81"/>
      <name val="Tahoma"/>
      <family val="2"/>
      <charset val="238"/>
    </font>
    <font>
      <b/>
      <sz val="9"/>
      <color indexed="81"/>
      <name val="Tahoma"/>
      <family val="2"/>
      <charset val="238"/>
    </font>
    <font>
      <sz val="6"/>
      <name val="Arial"/>
      <family val="2"/>
      <charset val="238"/>
    </font>
    <font>
      <b/>
      <sz val="6"/>
      <name val="Arial"/>
      <family val="2"/>
    </font>
    <font>
      <b/>
      <sz val="6"/>
      <name val="Verdana"/>
      <family val="2"/>
    </font>
    <font>
      <sz val="6"/>
      <name val="Verdana"/>
      <family val="2"/>
    </font>
    <font>
      <b/>
      <i/>
      <sz val="8"/>
      <name val="Arial"/>
      <family val="2"/>
      <charset val="238"/>
    </font>
    <font>
      <i/>
      <sz val="10"/>
      <name val="Arial"/>
      <family val="2"/>
      <charset val="238"/>
    </font>
    <font>
      <sz val="6"/>
      <name val="Verdana"/>
      <family val="2"/>
      <charset val="238"/>
    </font>
    <font>
      <sz val="10"/>
      <name val="Arial"/>
      <family val="2"/>
    </font>
    <font>
      <b/>
      <sz val="6"/>
      <name val="Verdana"/>
      <family val="2"/>
      <charset val="238"/>
    </font>
    <font>
      <b/>
      <sz val="6"/>
      <name val="Arial"/>
      <family val="2"/>
      <charset val="238"/>
    </font>
    <font>
      <b/>
      <sz val="11"/>
      <color theme="1"/>
      <name val="Calibri"/>
      <family val="2"/>
      <charset val="238"/>
      <scheme val="minor"/>
    </font>
    <font>
      <sz val="10"/>
      <color rgb="FFC00000"/>
      <name val="Arial"/>
      <family val="2"/>
      <charset val="238"/>
    </font>
    <font>
      <sz val="6"/>
      <color rgb="FFFF0000"/>
      <name val="Arial"/>
      <family val="2"/>
      <charset val="238"/>
    </font>
    <font>
      <b/>
      <sz val="6"/>
      <color rgb="FFFF0000"/>
      <name val="Verdana"/>
      <family val="2"/>
    </font>
    <font>
      <sz val="6"/>
      <name val="Arial"/>
      <family val="2"/>
    </font>
    <font>
      <sz val="8"/>
      <name val="Arial"/>
      <family val="2"/>
    </font>
    <font>
      <b/>
      <sz val="8"/>
      <name val="Arial"/>
      <family val="2"/>
    </font>
    <font>
      <sz val="6"/>
      <color theme="1"/>
      <name val="Verdana"/>
      <family val="2"/>
    </font>
    <font>
      <b/>
      <sz val="6"/>
      <color theme="1"/>
      <name val="Verdana"/>
      <family val="2"/>
    </font>
    <font>
      <b/>
      <u/>
      <sz val="6"/>
      <name val="Verdana"/>
      <family val="2"/>
    </font>
    <font>
      <sz val="12"/>
      <name val="Arial"/>
      <family val="2"/>
    </font>
    <font>
      <b/>
      <i/>
      <sz val="8"/>
      <name val="Arial"/>
      <family val="2"/>
    </font>
    <font>
      <b/>
      <sz val="10"/>
      <color theme="1"/>
      <name val="Arial"/>
      <family val="2"/>
      <charset val="238"/>
    </font>
    <font>
      <b/>
      <sz val="10"/>
      <color theme="0"/>
      <name val="Arial"/>
      <family val="2"/>
    </font>
    <font>
      <u/>
      <sz val="10"/>
      <color theme="10"/>
      <name val="Arial"/>
      <family val="2"/>
    </font>
    <font>
      <sz val="9"/>
      <name val="Calibri"/>
      <family val="2"/>
      <charset val="238"/>
      <scheme val="minor"/>
    </font>
    <font>
      <sz val="10"/>
      <color theme="0"/>
      <name val="Arial"/>
      <family val="2"/>
    </font>
    <font>
      <b/>
      <u/>
      <sz val="10"/>
      <color rgb="FF0070C0"/>
      <name val="Arial"/>
      <family val="2"/>
    </font>
    <font>
      <b/>
      <sz val="10"/>
      <name val="Calibri"/>
      <family val="2"/>
      <scheme val="minor"/>
    </font>
    <font>
      <sz val="6"/>
      <color theme="0"/>
      <name val="Arial"/>
      <family val="2"/>
      <charset val="238"/>
    </font>
    <font>
      <b/>
      <sz val="8"/>
      <name val="Arial"/>
      <family val="2"/>
      <charset val="238"/>
    </font>
    <font>
      <sz val="11"/>
      <name val="Arial"/>
      <family val="2"/>
      <charset val="238"/>
    </font>
    <font>
      <b/>
      <sz val="11"/>
      <color theme="1"/>
      <name val="Arial"/>
      <family val="2"/>
      <charset val="238"/>
    </font>
    <font>
      <b/>
      <sz val="11"/>
      <name val="Arial"/>
      <family val="2"/>
      <charset val="238"/>
    </font>
    <font>
      <b/>
      <sz val="9"/>
      <name val="Arial"/>
      <family val="2"/>
    </font>
    <font>
      <b/>
      <sz val="10"/>
      <name val="Arial"/>
      <family val="2"/>
    </font>
    <font>
      <b/>
      <sz val="12"/>
      <color theme="1"/>
      <name val="Arial"/>
      <family val="2"/>
      <charset val="238"/>
    </font>
    <font>
      <i/>
      <sz val="12"/>
      <name val="Arial"/>
      <family val="2"/>
      <charset val="238"/>
    </font>
    <font>
      <b/>
      <sz val="12"/>
      <name val="Arial"/>
      <family val="2"/>
      <charset val="238"/>
    </font>
    <font>
      <u/>
      <sz val="10"/>
      <name val="Arial"/>
      <family val="2"/>
    </font>
    <font>
      <b/>
      <sz val="8"/>
      <color theme="1"/>
      <name val="Arial"/>
      <family val="2"/>
      <charset val="238"/>
    </font>
    <font>
      <b/>
      <u/>
      <sz val="11"/>
      <name val="Arial"/>
      <family val="2"/>
      <charset val="238"/>
    </font>
    <font>
      <b/>
      <sz val="7"/>
      <name val="Arial"/>
      <family val="2"/>
      <charset val="238"/>
    </font>
    <font>
      <sz val="8"/>
      <name val="Verdana"/>
      <family val="2"/>
      <charset val="238"/>
    </font>
    <font>
      <b/>
      <sz val="7"/>
      <name val="Verdana"/>
      <family val="2"/>
    </font>
  </fonts>
  <fills count="20">
    <fill>
      <patternFill patternType="none"/>
    </fill>
    <fill>
      <patternFill patternType="gray125"/>
    </fill>
    <fill>
      <patternFill patternType="solid">
        <fgColor indexed="22"/>
        <bgColor indexed="64"/>
      </patternFill>
    </fill>
    <fill>
      <patternFill patternType="solid">
        <fgColor indexed="23"/>
        <bgColor indexed="64"/>
      </patternFill>
    </fill>
    <fill>
      <patternFill patternType="solid">
        <fgColor indexed="60"/>
        <bgColor indexed="64"/>
      </patternFill>
    </fill>
    <fill>
      <patternFill patternType="solid">
        <fgColor theme="0"/>
        <bgColor indexed="64"/>
      </patternFill>
    </fill>
    <fill>
      <patternFill patternType="solid">
        <fgColor rgb="FFFFFF99"/>
        <bgColor indexed="64"/>
      </patternFill>
    </fill>
    <fill>
      <patternFill patternType="solid">
        <fgColor rgb="FFFFFF66"/>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rgb="FFFFFFCC"/>
        <bgColor indexed="64"/>
      </patternFill>
    </fill>
    <fill>
      <patternFill patternType="solid">
        <fgColor theme="0" tint="-4.9989318521683403E-2"/>
        <bgColor indexed="64"/>
      </patternFill>
    </fill>
    <fill>
      <patternFill patternType="solid">
        <fgColor rgb="FFFF0000"/>
        <bgColor indexed="64"/>
      </patternFill>
    </fill>
    <fill>
      <patternFill patternType="solid">
        <fgColor rgb="FFC00000"/>
        <bgColor indexed="64"/>
      </patternFill>
    </fill>
    <fill>
      <patternFill patternType="solid">
        <fgColor theme="3" tint="0.39997558519241921"/>
        <bgColor indexed="64"/>
      </patternFill>
    </fill>
    <fill>
      <patternFill patternType="solid">
        <fgColor rgb="FF16365C"/>
        <bgColor indexed="64"/>
      </patternFill>
    </fill>
    <fill>
      <patternFill patternType="solid">
        <fgColor indexed="47"/>
        <bgColor indexed="64"/>
      </patternFill>
    </fill>
    <fill>
      <patternFill patternType="solid">
        <fgColor theme="0" tint="-0.499984740745262"/>
        <bgColor indexed="64"/>
      </patternFill>
    </fill>
  </fills>
  <borders count="6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diagonal/>
    </border>
    <border>
      <left style="thin">
        <color indexed="64"/>
      </left>
      <right style="thin">
        <color indexed="64"/>
      </right>
      <top/>
      <bottom/>
      <diagonal/>
    </border>
    <border>
      <left style="hair">
        <color indexed="64"/>
      </left>
      <right style="hair">
        <color indexed="64"/>
      </right>
      <top style="hair">
        <color indexed="64"/>
      </top>
      <bottom style="hair">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double">
        <color indexed="64"/>
      </bottom>
      <diagonal/>
    </border>
    <border>
      <left/>
      <right/>
      <top/>
      <bottom style="double">
        <color indexed="64"/>
      </bottom>
      <diagonal/>
    </border>
    <border>
      <left style="double">
        <color indexed="64"/>
      </left>
      <right style="double">
        <color indexed="64"/>
      </right>
      <top style="double">
        <color indexed="64"/>
      </top>
      <bottom style="double">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style="double">
        <color indexed="64"/>
      </right>
      <top/>
      <bottom style="double">
        <color indexed="64"/>
      </bottom>
      <diagonal/>
    </border>
    <border>
      <left style="thin">
        <color indexed="64"/>
      </left>
      <right/>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right style="double">
        <color indexed="64"/>
      </right>
      <top style="thin">
        <color indexed="64"/>
      </top>
      <bottom style="double">
        <color indexed="64"/>
      </bottom>
      <diagonal/>
    </border>
    <border>
      <left style="hair">
        <color indexed="64"/>
      </left>
      <right style="hair">
        <color indexed="64"/>
      </right>
      <top/>
      <bottom style="hair">
        <color indexed="64"/>
      </bottom>
      <diagonal/>
    </border>
    <border>
      <left style="double">
        <color indexed="64"/>
      </left>
      <right style="double">
        <color indexed="64"/>
      </right>
      <top style="double">
        <color indexed="64"/>
      </top>
      <bottom/>
      <diagonal/>
    </border>
    <border>
      <left style="double">
        <color indexed="64"/>
      </left>
      <right style="double">
        <color indexed="64"/>
      </right>
      <top/>
      <bottom style="double">
        <color indexed="64"/>
      </bottom>
      <diagonal/>
    </border>
    <border>
      <left style="double">
        <color auto="1"/>
      </left>
      <right/>
      <top style="double">
        <color auto="1"/>
      </top>
      <bottom style="double">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double">
        <color indexed="64"/>
      </bottom>
      <diagonal/>
    </border>
    <border>
      <left/>
      <right style="medium">
        <color indexed="64"/>
      </right>
      <top/>
      <bottom style="double">
        <color indexed="64"/>
      </bottom>
      <diagonal/>
    </border>
    <border>
      <left style="double">
        <color indexed="64"/>
      </left>
      <right style="thin">
        <color indexed="64"/>
      </right>
      <top/>
      <bottom style="double">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s>
  <cellStyleXfs count="5">
    <xf numFmtId="0" fontId="0" fillId="0" borderId="0"/>
    <xf numFmtId="43" fontId="1" fillId="0" borderId="0" applyFont="0" applyFill="0" applyBorder="0" applyAlignment="0" applyProtection="0"/>
    <xf numFmtId="9" fontId="1" fillId="0" borderId="0" applyFont="0" applyFill="0" applyBorder="0" applyAlignment="0" applyProtection="0"/>
    <xf numFmtId="0" fontId="39" fillId="0" borderId="0" applyNumberFormat="0" applyFill="0" applyBorder="0" applyAlignment="0" applyProtection="0"/>
    <xf numFmtId="0" fontId="1" fillId="18" borderId="0"/>
  </cellStyleXfs>
  <cellXfs count="466">
    <xf numFmtId="0" fontId="0" fillId="0" borderId="0" xfId="0"/>
    <xf numFmtId="0" fontId="8" fillId="0" borderId="0" xfId="0" applyFont="1"/>
    <xf numFmtId="3" fontId="11" fillId="8" borderId="1" xfId="0" applyNumberFormat="1" applyFont="1" applyFill="1" applyBorder="1" applyAlignment="1">
      <alignment horizontal="center" wrapText="1"/>
    </xf>
    <xf numFmtId="0" fontId="11" fillId="9" borderId="1" xfId="0" applyFont="1" applyFill="1" applyBorder="1" applyAlignment="1">
      <alignment horizontal="center"/>
    </xf>
    <xf numFmtId="3" fontId="0" fillId="0" borderId="1" xfId="0" applyNumberFormat="1" applyBorder="1" applyAlignment="1">
      <alignment horizontal="center"/>
    </xf>
    <xf numFmtId="3" fontId="11" fillId="9" borderId="1" xfId="0" applyNumberFormat="1" applyFont="1" applyFill="1" applyBorder="1" applyAlignment="1">
      <alignment horizontal="center"/>
    </xf>
    <xf numFmtId="3" fontId="8" fillId="9" borderId="1" xfId="0" applyNumberFormat="1" applyFont="1" applyFill="1" applyBorder="1"/>
    <xf numFmtId="3" fontId="17" fillId="2" borderId="1" xfId="0" applyNumberFormat="1" applyFont="1" applyFill="1" applyBorder="1" applyAlignment="1">
      <alignment horizontal="center" vertical="center"/>
    </xf>
    <xf numFmtId="0" fontId="15" fillId="0" borderId="0" xfId="0" applyFont="1"/>
    <xf numFmtId="0" fontId="27" fillId="0" borderId="0" xfId="0" applyFont="1"/>
    <xf numFmtId="0" fontId="24" fillId="11" borderId="1" xfId="0" applyFont="1" applyFill="1" applyBorder="1" applyAlignment="1">
      <alignment horizontal="center"/>
    </xf>
    <xf numFmtId="9" fontId="17" fillId="7" borderId="17" xfId="2" applyFont="1" applyFill="1" applyBorder="1" applyProtection="1"/>
    <xf numFmtId="3" fontId="18" fillId="0" borderId="1" xfId="0" applyNumberFormat="1" applyFont="1" applyBorder="1" applyAlignment="1">
      <alignment horizontal="right" vertical="center"/>
    </xf>
    <xf numFmtId="3" fontId="17" fillId="2" borderId="1" xfId="0" applyNumberFormat="1" applyFont="1" applyFill="1" applyBorder="1" applyAlignment="1">
      <alignment horizontal="right" vertical="center"/>
    </xf>
    <xf numFmtId="0" fontId="3" fillId="0" borderId="0" xfId="0" applyFont="1"/>
    <xf numFmtId="0" fontId="3" fillId="0" borderId="0" xfId="0" applyFont="1" applyAlignment="1">
      <alignment wrapText="1"/>
    </xf>
    <xf numFmtId="3" fontId="18" fillId="5" borderId="1" xfId="0" applyNumberFormat="1" applyFont="1" applyFill="1" applyBorder="1" applyAlignment="1">
      <alignment horizontal="right" vertical="center"/>
    </xf>
    <xf numFmtId="3" fontId="18" fillId="0" borderId="8" xfId="0" applyNumberFormat="1" applyFont="1" applyBorder="1" applyAlignment="1">
      <alignment horizontal="right" vertical="center"/>
    </xf>
    <xf numFmtId="3" fontId="18" fillId="0" borderId="1" xfId="0" applyNumberFormat="1" applyFont="1" applyBorder="1" applyAlignment="1">
      <alignment horizontal="right" vertical="center" wrapText="1"/>
    </xf>
    <xf numFmtId="3" fontId="17" fillId="2" borderId="1" xfId="0" applyNumberFormat="1" applyFont="1" applyFill="1" applyBorder="1" applyAlignment="1">
      <alignment horizontal="right" vertical="center" wrapText="1"/>
    </xf>
    <xf numFmtId="3" fontId="17" fillId="12" borderId="1" xfId="0" applyNumberFormat="1" applyFont="1" applyFill="1" applyBorder="1" applyAlignment="1">
      <alignment horizontal="right"/>
    </xf>
    <xf numFmtId="0" fontId="18" fillId="0" borderId="0" xfId="0" applyFont="1"/>
    <xf numFmtId="0" fontId="18" fillId="2" borderId="0" xfId="0" applyFont="1" applyFill="1"/>
    <xf numFmtId="167" fontId="18" fillId="0" borderId="1" xfId="1" applyNumberFormat="1" applyFont="1" applyBorder="1" applyAlignment="1" applyProtection="1">
      <alignment horizontal="right"/>
    </xf>
    <xf numFmtId="167" fontId="18" fillId="0" borderId="0" xfId="1" applyNumberFormat="1" applyFont="1" applyBorder="1" applyProtection="1"/>
    <xf numFmtId="167" fontId="18" fillId="0" borderId="1" xfId="1" applyNumberFormat="1" applyFont="1" applyFill="1" applyBorder="1" applyAlignment="1" applyProtection="1">
      <alignment horizontal="right" vertical="center" wrapText="1"/>
    </xf>
    <xf numFmtId="0" fontId="18" fillId="0" borderId="0" xfId="0" applyFont="1" applyAlignment="1">
      <alignment horizontal="left"/>
    </xf>
    <xf numFmtId="167" fontId="17" fillId="2" borderId="1" xfId="1" applyNumberFormat="1" applyFont="1" applyFill="1" applyBorder="1" applyAlignment="1" applyProtection="1">
      <alignment horizontal="right" vertical="center" wrapText="1"/>
    </xf>
    <xf numFmtId="0" fontId="17" fillId="2" borderId="0" xfId="0" applyFont="1" applyFill="1"/>
    <xf numFmtId="167" fontId="18" fillId="0" borderId="0" xfId="1" applyNumberFormat="1" applyFont="1" applyFill="1" applyBorder="1" applyAlignment="1" applyProtection="1">
      <alignment horizontal="right" vertical="center" wrapText="1"/>
    </xf>
    <xf numFmtId="3" fontId="17" fillId="0" borderId="0" xfId="0" applyNumberFormat="1" applyFont="1" applyAlignment="1">
      <alignment horizontal="right" vertical="center" wrapText="1"/>
    </xf>
    <xf numFmtId="4" fontId="18" fillId="0" borderId="0" xfId="0" applyNumberFormat="1" applyFont="1"/>
    <xf numFmtId="0" fontId="17" fillId="0" borderId="1" xfId="0" applyFont="1" applyBorder="1"/>
    <xf numFmtId="3" fontId="17" fillId="12" borderId="1" xfId="0" applyNumberFormat="1" applyFont="1" applyFill="1" applyBorder="1" applyAlignment="1">
      <alignment horizontal="center" vertical="center" wrapText="1"/>
    </xf>
    <xf numFmtId="167" fontId="17" fillId="2" borderId="26" xfId="1" applyNumberFormat="1" applyFont="1" applyFill="1" applyBorder="1" applyAlignment="1" applyProtection="1">
      <alignment horizontal="right" vertical="center" wrapText="1"/>
    </xf>
    <xf numFmtId="3" fontId="17" fillId="12" borderId="29" xfId="0" applyNumberFormat="1" applyFont="1" applyFill="1" applyBorder="1"/>
    <xf numFmtId="9" fontId="17" fillId="12" borderId="29" xfId="2" applyFont="1" applyFill="1" applyBorder="1" applyProtection="1"/>
    <xf numFmtId="0" fontId="4" fillId="5" borderId="0" xfId="0" applyFont="1" applyFill="1" applyAlignment="1">
      <alignment horizontal="center"/>
    </xf>
    <xf numFmtId="0" fontId="3" fillId="5" borderId="0" xfId="0" applyFont="1" applyFill="1"/>
    <xf numFmtId="167" fontId="18" fillId="0" borderId="1" xfId="1" applyNumberFormat="1" applyFont="1" applyFill="1" applyBorder="1" applyAlignment="1" applyProtection="1">
      <alignment horizontal="right" vertical="center"/>
    </xf>
    <xf numFmtId="167" fontId="17" fillId="12" borderId="1" xfId="1" applyNumberFormat="1" applyFont="1" applyFill="1" applyBorder="1" applyAlignment="1" applyProtection="1">
      <alignment horizontal="right" vertical="center"/>
    </xf>
    <xf numFmtId="167" fontId="17" fillId="12" borderId="1" xfId="1" applyNumberFormat="1" applyFont="1" applyFill="1" applyBorder="1" applyAlignment="1" applyProtection="1">
      <alignment horizontal="right" vertical="center" wrapText="1"/>
    </xf>
    <xf numFmtId="167" fontId="18" fillId="5" borderId="1" xfId="1" applyNumberFormat="1" applyFont="1" applyFill="1" applyBorder="1" applyAlignment="1" applyProtection="1">
      <alignment horizontal="right" vertical="center" wrapText="1"/>
    </xf>
    <xf numFmtId="165" fontId="17" fillId="12" borderId="29" xfId="2" applyNumberFormat="1" applyFont="1" applyFill="1" applyBorder="1" applyProtection="1"/>
    <xf numFmtId="43" fontId="17" fillId="12" borderId="29" xfId="1" applyFont="1" applyFill="1" applyBorder="1" applyProtection="1"/>
    <xf numFmtId="3" fontId="11" fillId="5" borderId="20" xfId="0" applyNumberFormat="1" applyFont="1" applyFill="1" applyBorder="1" applyAlignment="1">
      <alignment horizontal="center"/>
    </xf>
    <xf numFmtId="3" fontId="18" fillId="14" borderId="1" xfId="0" applyNumberFormat="1" applyFont="1" applyFill="1" applyBorder="1" applyAlignment="1" applyProtection="1">
      <alignment horizontal="right" vertical="center" wrapText="1"/>
      <protection locked="0"/>
    </xf>
    <xf numFmtId="0" fontId="18" fillId="14" borderId="0" xfId="0" applyFont="1" applyFill="1" applyProtection="1">
      <protection locked="0"/>
    </xf>
    <xf numFmtId="3" fontId="18" fillId="5" borderId="1" xfId="0" applyNumberFormat="1" applyFont="1" applyFill="1" applyBorder="1" applyAlignment="1">
      <alignment horizontal="right" vertical="center" wrapText="1"/>
    </xf>
    <xf numFmtId="167" fontId="18" fillId="14" borderId="1" xfId="1" applyNumberFormat="1" applyFont="1" applyFill="1" applyBorder="1" applyAlignment="1" applyProtection="1">
      <alignment horizontal="right" vertical="center" wrapText="1"/>
      <protection locked="0"/>
    </xf>
    <xf numFmtId="3" fontId="22" fillId="15" borderId="1" xfId="0" applyNumberFormat="1" applyFont="1" applyFill="1" applyBorder="1" applyAlignment="1" applyProtection="1">
      <alignment horizontal="center"/>
      <protection locked="0"/>
    </xf>
    <xf numFmtId="3" fontId="0" fillId="15" borderId="1" xfId="0" applyNumberFormat="1" applyFill="1" applyBorder="1" applyAlignment="1" applyProtection="1">
      <alignment horizontal="center"/>
      <protection locked="0"/>
    </xf>
    <xf numFmtId="3" fontId="0" fillId="15" borderId="16" xfId="0" applyNumberFormat="1" applyFill="1" applyBorder="1" applyAlignment="1" applyProtection="1">
      <alignment horizontal="center"/>
      <protection locked="0"/>
    </xf>
    <xf numFmtId="3" fontId="0" fillId="5" borderId="1" xfId="0" applyNumberFormat="1" applyFill="1" applyBorder="1"/>
    <xf numFmtId="0" fontId="15" fillId="0" borderId="33" xfId="0" applyFont="1" applyBorder="1"/>
    <xf numFmtId="0" fontId="15" fillId="5" borderId="0" xfId="0" applyFont="1" applyFill="1" applyAlignment="1">
      <alignment horizontal="center"/>
    </xf>
    <xf numFmtId="0" fontId="15" fillId="5" borderId="0" xfId="0" applyFont="1" applyFill="1"/>
    <xf numFmtId="0" fontId="15" fillId="0" borderId="29" xfId="0" applyFont="1" applyBorder="1"/>
    <xf numFmtId="0" fontId="23" fillId="0" borderId="29" xfId="0" applyFont="1" applyBorder="1" applyAlignment="1">
      <alignment horizontal="center"/>
    </xf>
    <xf numFmtId="0" fontId="15" fillId="0" borderId="0" xfId="0" applyFont="1" applyAlignment="1">
      <alignment horizontal="center"/>
    </xf>
    <xf numFmtId="0" fontId="16" fillId="12" borderId="1" xfId="0" applyFont="1" applyFill="1" applyBorder="1" applyAlignment="1">
      <alignment horizontal="center"/>
    </xf>
    <xf numFmtId="3" fontId="18" fillId="0" borderId="1" xfId="0" applyNumberFormat="1" applyFont="1" applyBorder="1" applyAlignment="1">
      <alignment horizontal="justify" vertical="center"/>
    </xf>
    <xf numFmtId="3" fontId="21" fillId="0" borderId="1" xfId="0" applyNumberFormat="1" applyFont="1" applyBorder="1" applyAlignment="1">
      <alignment horizontal="justify" vertical="center"/>
    </xf>
    <xf numFmtId="3" fontId="17" fillId="2" borderId="1" xfId="0" applyNumberFormat="1" applyFont="1" applyFill="1" applyBorder="1" applyAlignment="1">
      <alignment horizontal="left" vertical="center"/>
    </xf>
    <xf numFmtId="0" fontId="15" fillId="2" borderId="0" xfId="0" applyFont="1" applyFill="1"/>
    <xf numFmtId="3" fontId="15" fillId="0" borderId="0" xfId="0" applyNumberFormat="1" applyFont="1"/>
    <xf numFmtId="167" fontId="15" fillId="0" borderId="0" xfId="0" applyNumberFormat="1" applyFont="1"/>
    <xf numFmtId="0" fontId="11" fillId="0" borderId="0" xfId="0" applyFont="1" applyAlignment="1">
      <alignment horizontal="left"/>
    </xf>
    <xf numFmtId="2" fontId="8" fillId="0" borderId="0" xfId="0" applyNumberFormat="1" applyFont="1" applyAlignment="1">
      <alignment wrapText="1"/>
    </xf>
    <xf numFmtId="0" fontId="37" fillId="0" borderId="0" xfId="0" applyFont="1"/>
    <xf numFmtId="2" fontId="20" fillId="0" borderId="0" xfId="0" applyNumberFormat="1" applyFont="1" applyAlignment="1">
      <alignment wrapText="1"/>
    </xf>
    <xf numFmtId="0" fontId="25" fillId="0" borderId="0" xfId="0" applyFont="1"/>
    <xf numFmtId="2" fontId="20" fillId="0" borderId="0" xfId="0" applyNumberFormat="1" applyFont="1" applyAlignment="1">
      <alignment horizontal="left" wrapText="1"/>
    </xf>
    <xf numFmtId="2" fontId="20" fillId="0" borderId="24" xfId="0" applyNumberFormat="1" applyFont="1" applyBorder="1" applyAlignment="1">
      <alignment horizontal="left" wrapText="1"/>
    </xf>
    <xf numFmtId="1" fontId="11" fillId="0" borderId="0" xfId="0" applyNumberFormat="1" applyFont="1" applyAlignment="1">
      <alignment horizontal="left"/>
    </xf>
    <xf numFmtId="0" fontId="8" fillId="12" borderId="1" xfId="0" applyFont="1" applyFill="1" applyBorder="1" applyAlignment="1">
      <alignment horizontal="center"/>
    </xf>
    <xf numFmtId="1" fontId="0" fillId="0" borderId="0" xfId="0" applyNumberFormat="1" applyAlignment="1">
      <alignment horizontal="center"/>
    </xf>
    <xf numFmtId="0" fontId="11" fillId="0" borderId="0" xfId="0" applyFont="1" applyAlignment="1">
      <alignment horizontal="left" wrapText="1"/>
    </xf>
    <xf numFmtId="0" fontId="0" fillId="0" borderId="0" xfId="0" applyAlignment="1">
      <alignment wrapText="1"/>
    </xf>
    <xf numFmtId="0" fontId="0" fillId="0" borderId="1" xfId="0" applyBorder="1" applyAlignment="1">
      <alignment horizontal="center"/>
    </xf>
    <xf numFmtId="0" fontId="0" fillId="8" borderId="1" xfId="0" applyFill="1" applyBorder="1" applyAlignment="1">
      <alignment horizontal="center"/>
    </xf>
    <xf numFmtId="0" fontId="11" fillId="5" borderId="0" xfId="0" applyFont="1" applyFill="1" applyAlignment="1">
      <alignment horizontal="center"/>
    </xf>
    <xf numFmtId="0" fontId="11" fillId="5" borderId="20" xfId="0" applyFont="1" applyFill="1" applyBorder="1" applyAlignment="1">
      <alignment horizontal="center"/>
    </xf>
    <xf numFmtId="0" fontId="8" fillId="12" borderId="1" xfId="0" applyFont="1" applyFill="1" applyBorder="1" applyAlignment="1">
      <alignment horizontal="center" vertical="center" wrapText="1"/>
    </xf>
    <xf numFmtId="0" fontId="31" fillId="5" borderId="0" xfId="0" applyFont="1" applyFill="1" applyAlignment="1">
      <alignment horizontal="left"/>
    </xf>
    <xf numFmtId="0" fontId="8" fillId="0" borderId="0" xfId="0" applyFont="1" applyAlignment="1">
      <alignment horizontal="center"/>
    </xf>
    <xf numFmtId="0" fontId="0" fillId="0" borderId="0" xfId="0" applyAlignment="1">
      <alignment horizontal="center"/>
    </xf>
    <xf numFmtId="0" fontId="9" fillId="0" borderId="1" xfId="0" applyFont="1" applyBorder="1" applyAlignment="1">
      <alignment horizontal="center"/>
    </xf>
    <xf numFmtId="0" fontId="1" fillId="0" borderId="0" xfId="0" applyFont="1" applyAlignment="1">
      <alignment horizontal="left"/>
    </xf>
    <xf numFmtId="0" fontId="8" fillId="9" borderId="1" xfId="0" applyFont="1" applyFill="1" applyBorder="1" applyAlignment="1">
      <alignment horizontal="center"/>
    </xf>
    <xf numFmtId="0" fontId="1" fillId="12" borderId="1" xfId="0" applyFont="1" applyFill="1" applyBorder="1" applyAlignment="1">
      <alignment horizontal="center" vertical="center" wrapText="1"/>
    </xf>
    <xf numFmtId="0" fontId="8" fillId="0" borderId="1" xfId="0" applyFont="1" applyBorder="1" applyAlignment="1">
      <alignment horizontal="left"/>
    </xf>
    <xf numFmtId="0" fontId="0" fillId="0" borderId="22" xfId="0" applyBorder="1"/>
    <xf numFmtId="0" fontId="0" fillId="0" borderId="0" xfId="0" applyAlignment="1">
      <alignment horizontal="center" vertical="center" wrapText="1"/>
    </xf>
    <xf numFmtId="0" fontId="0" fillId="5" borderId="0" xfId="0" applyFill="1"/>
    <xf numFmtId="0" fontId="35" fillId="0" borderId="0" xfId="0" applyFont="1"/>
    <xf numFmtId="3" fontId="17" fillId="0" borderId="1" xfId="0" applyNumberFormat="1" applyFont="1" applyBorder="1" applyAlignment="1">
      <alignment horizontal="center" vertical="center"/>
    </xf>
    <xf numFmtId="0" fontId="17" fillId="0" borderId="0" xfId="0" applyFont="1"/>
    <xf numFmtId="3" fontId="17" fillId="0" borderId="0" xfId="0" applyNumberFormat="1" applyFont="1" applyAlignment="1">
      <alignment horizontal="center" vertical="center"/>
    </xf>
    <xf numFmtId="0" fontId="18" fillId="5" borderId="0" xfId="0" applyFont="1" applyFill="1"/>
    <xf numFmtId="3" fontId="6" fillId="0" borderId="0" xfId="0" applyNumberFormat="1" applyFont="1" applyAlignment="1">
      <alignment horizontal="center" vertical="center"/>
    </xf>
    <xf numFmtId="3" fontId="5" fillId="0" borderId="0" xfId="0" applyNumberFormat="1" applyFont="1" applyAlignment="1">
      <alignment horizontal="center" vertical="center"/>
    </xf>
    <xf numFmtId="0" fontId="7" fillId="0" borderId="0" xfId="0" applyFont="1"/>
    <xf numFmtId="165" fontId="7" fillId="0" borderId="0" xfId="0" applyNumberFormat="1" applyFont="1" applyAlignment="1">
      <alignment horizontal="right"/>
    </xf>
    <xf numFmtId="3" fontId="7" fillId="0" borderId="0" xfId="0" applyNumberFormat="1" applyFont="1"/>
    <xf numFmtId="166" fontId="7" fillId="0" borderId="0" xfId="0" applyNumberFormat="1" applyFont="1" applyAlignment="1">
      <alignment horizontal="right"/>
    </xf>
    <xf numFmtId="10" fontId="0" fillId="0" borderId="0" xfId="0" applyNumberFormat="1"/>
    <xf numFmtId="3" fontId="0" fillId="0" borderId="0" xfId="0" applyNumberFormat="1"/>
    <xf numFmtId="3" fontId="18" fillId="14" borderId="1" xfId="0" applyNumberFormat="1" applyFont="1" applyFill="1" applyBorder="1" applyAlignment="1" applyProtection="1">
      <alignment horizontal="right" vertical="center"/>
      <protection locked="0"/>
    </xf>
    <xf numFmtId="0" fontId="0" fillId="0" borderId="33" xfId="0" applyBorder="1" applyAlignment="1">
      <alignment horizontal="center"/>
    </xf>
    <xf numFmtId="0" fontId="15" fillId="5" borderId="37" xfId="0" applyFont="1" applyFill="1" applyBorder="1" applyAlignment="1">
      <alignment horizontal="center" wrapText="1"/>
    </xf>
    <xf numFmtId="0" fontId="15" fillId="5" borderId="0" xfId="0" applyFont="1" applyFill="1" applyAlignment="1">
      <alignment horizontal="center" wrapText="1"/>
    </xf>
    <xf numFmtId="0" fontId="15" fillId="5" borderId="28" xfId="0" applyFont="1" applyFill="1" applyBorder="1" applyAlignment="1">
      <alignment horizontal="center" wrapText="1"/>
    </xf>
    <xf numFmtId="0" fontId="0" fillId="5" borderId="0" xfId="0" applyFill="1" applyAlignment="1">
      <alignment horizontal="center"/>
    </xf>
    <xf numFmtId="0" fontId="1" fillId="0" borderId="0" xfId="0" applyFont="1"/>
    <xf numFmtId="3" fontId="17" fillId="2" borderId="26" xfId="0" applyNumberFormat="1" applyFont="1" applyFill="1" applyBorder="1" applyAlignment="1">
      <alignment horizontal="left" vertical="center"/>
    </xf>
    <xf numFmtId="0" fontId="18" fillId="2" borderId="8" xfId="0" applyFont="1" applyFill="1" applyBorder="1"/>
    <xf numFmtId="3" fontId="28" fillId="0" borderId="0" xfId="0" applyNumberFormat="1" applyFont="1" applyAlignment="1">
      <alignment horizontal="center" vertical="center"/>
    </xf>
    <xf numFmtId="3" fontId="17" fillId="7" borderId="8" xfId="0" applyNumberFormat="1" applyFont="1" applyFill="1" applyBorder="1"/>
    <xf numFmtId="4" fontId="17" fillId="0" borderId="0" xfId="0" applyNumberFormat="1" applyFont="1" applyAlignment="1">
      <alignment horizontal="center"/>
    </xf>
    <xf numFmtId="3" fontId="0" fillId="0" borderId="0" xfId="0" applyNumberFormat="1" applyAlignment="1">
      <alignment horizontal="center"/>
    </xf>
    <xf numFmtId="0" fontId="18" fillId="0" borderId="7" xfId="0" applyFont="1" applyBorder="1" applyAlignment="1">
      <alignment horizontal="justify" wrapText="1"/>
    </xf>
    <xf numFmtId="0" fontId="18" fillId="0" borderId="2" xfId="0" applyFont="1" applyBorder="1" applyAlignment="1">
      <alignment horizontal="justify" wrapText="1"/>
    </xf>
    <xf numFmtId="3" fontId="18" fillId="0" borderId="0" xfId="0" applyNumberFormat="1" applyFont="1"/>
    <xf numFmtId="0" fontId="18" fillId="0" borderId="4" xfId="0" applyFont="1" applyBorder="1" applyAlignment="1">
      <alignment horizontal="justify" wrapText="1"/>
    </xf>
    <xf numFmtId="0" fontId="18" fillId="0" borderId="0" xfId="0" applyFont="1" applyAlignment="1">
      <alignment horizontal="justify" wrapText="1"/>
    </xf>
    <xf numFmtId="0" fontId="18" fillId="0" borderId="0" xfId="0" applyFont="1" applyAlignment="1">
      <alignment horizontal="left" wrapText="1"/>
    </xf>
    <xf numFmtId="0" fontId="18" fillId="0" borderId="0" xfId="0" applyFont="1" applyAlignment="1">
      <alignment horizontal="left" vertical="top" wrapText="1"/>
    </xf>
    <xf numFmtId="0" fontId="18" fillId="0" borderId="0" xfId="0" applyFont="1" applyAlignment="1">
      <alignment wrapText="1"/>
    </xf>
    <xf numFmtId="9" fontId="18" fillId="5" borderId="0" xfId="0" applyNumberFormat="1" applyFont="1" applyFill="1"/>
    <xf numFmtId="0" fontId="17" fillId="12" borderId="29" xfId="0" applyFont="1" applyFill="1" applyBorder="1" applyAlignment="1">
      <alignment vertical="center"/>
    </xf>
    <xf numFmtId="0" fontId="17" fillId="12" borderId="29" xfId="0" applyFont="1" applyFill="1" applyBorder="1" applyAlignment="1">
      <alignment horizontal="right" vertical="center"/>
    </xf>
    <xf numFmtId="0" fontId="33" fillId="0" borderId="8" xfId="0" applyFont="1" applyBorder="1" applyAlignment="1">
      <alignment vertical="center"/>
    </xf>
    <xf numFmtId="3" fontId="17" fillId="5" borderId="8" xfId="0" applyNumberFormat="1" applyFont="1" applyFill="1" applyBorder="1"/>
    <xf numFmtId="0" fontId="33" fillId="0" borderId="1" xfId="0" applyFont="1" applyBorder="1" applyAlignment="1">
      <alignment vertical="center"/>
    </xf>
    <xf numFmtId="3" fontId="17" fillId="5" borderId="1" xfId="0" applyNumberFormat="1" applyFont="1" applyFill="1" applyBorder="1"/>
    <xf numFmtId="0" fontId="17" fillId="12" borderId="29" xfId="0" applyFont="1" applyFill="1" applyBorder="1" applyAlignment="1">
      <alignment horizontal="center"/>
    </xf>
    <xf numFmtId="0" fontId="17" fillId="0" borderId="8" xfId="0" applyFont="1" applyBorder="1"/>
    <xf numFmtId="167" fontId="17" fillId="0" borderId="8" xfId="0" applyNumberFormat="1" applyFont="1" applyBorder="1"/>
    <xf numFmtId="167" fontId="17" fillId="0" borderId="1" xfId="0" applyNumberFormat="1" applyFont="1" applyBorder="1"/>
    <xf numFmtId="0" fontId="17" fillId="2" borderId="1" xfId="0" applyFont="1" applyFill="1" applyBorder="1"/>
    <xf numFmtId="167" fontId="17" fillId="2" borderId="1" xfId="0" applyNumberFormat="1" applyFont="1" applyFill="1" applyBorder="1"/>
    <xf numFmtId="167" fontId="18" fillId="2" borderId="1" xfId="1" applyNumberFormat="1" applyFont="1" applyFill="1" applyBorder="1" applyProtection="1"/>
    <xf numFmtId="167" fontId="0" fillId="0" borderId="0" xfId="0" applyNumberFormat="1"/>
    <xf numFmtId="164" fontId="0" fillId="0" borderId="0" xfId="0" applyNumberFormat="1"/>
    <xf numFmtId="3" fontId="32" fillId="14" borderId="8" xfId="0" applyNumberFormat="1" applyFont="1" applyFill="1" applyBorder="1" applyAlignment="1" applyProtection="1">
      <alignment vertical="center"/>
      <protection locked="0"/>
    </xf>
    <xf numFmtId="3" fontId="32" fillId="14" borderId="1" xfId="0" applyNumberFormat="1" applyFont="1" applyFill="1" applyBorder="1" applyAlignment="1" applyProtection="1">
      <alignment vertical="center"/>
      <protection locked="0"/>
    </xf>
    <xf numFmtId="167" fontId="18" fillId="14" borderId="8" xfId="1" applyNumberFormat="1" applyFont="1" applyFill="1" applyBorder="1" applyProtection="1">
      <protection locked="0"/>
    </xf>
    <xf numFmtId="167" fontId="18" fillId="14" borderId="1" xfId="1" applyNumberFormat="1" applyFont="1" applyFill="1" applyBorder="1" applyProtection="1">
      <protection locked="0"/>
    </xf>
    <xf numFmtId="0" fontId="12" fillId="0" borderId="0" xfId="0" applyFont="1"/>
    <xf numFmtId="0" fontId="18" fillId="4" borderId="0" xfId="0" applyFont="1" applyFill="1"/>
    <xf numFmtId="0" fontId="0" fillId="0" borderId="0" xfId="0" applyAlignment="1">
      <alignment horizontal="right"/>
    </xf>
    <xf numFmtId="3" fontId="16" fillId="12" borderId="1" xfId="0" applyNumberFormat="1" applyFont="1" applyFill="1" applyBorder="1"/>
    <xf numFmtId="0" fontId="16" fillId="0" borderId="0" xfId="0" applyFont="1"/>
    <xf numFmtId="0" fontId="29" fillId="0" borderId="1" xfId="0" applyFont="1" applyBorder="1"/>
    <xf numFmtId="0" fontId="29" fillId="0" borderId="0" xfId="0" applyFont="1"/>
    <xf numFmtId="0" fontId="29" fillId="5" borderId="0" xfId="0" applyFont="1" applyFill="1"/>
    <xf numFmtId="3" fontId="29" fillId="0" borderId="0" xfId="0" applyNumberFormat="1" applyFont="1" applyAlignment="1">
      <alignment horizontal="right"/>
    </xf>
    <xf numFmtId="4" fontId="17" fillId="12" borderId="1" xfId="0" applyNumberFormat="1" applyFont="1" applyFill="1" applyBorder="1" applyAlignment="1">
      <alignment horizontal="center" vertical="center" wrapText="1"/>
    </xf>
    <xf numFmtId="0" fontId="29" fillId="5" borderId="0" xfId="0" applyFont="1" applyFill="1" applyAlignment="1">
      <alignment horizontal="center"/>
    </xf>
    <xf numFmtId="0" fontId="29" fillId="0" borderId="0" xfId="0" applyFont="1" applyAlignment="1">
      <alignment horizontal="center"/>
    </xf>
    <xf numFmtId="4" fontId="17" fillId="8" borderId="1" xfId="0" applyNumberFormat="1" applyFont="1" applyFill="1" applyBorder="1" applyAlignment="1">
      <alignment horizontal="center" vertical="center" wrapText="1"/>
    </xf>
    <xf numFmtId="4" fontId="34" fillId="12" borderId="1" xfId="0" applyNumberFormat="1" applyFont="1" applyFill="1" applyBorder="1" applyAlignment="1">
      <alignment horizontal="center" vertical="center" wrapText="1"/>
    </xf>
    <xf numFmtId="0" fontId="29" fillId="4" borderId="0" xfId="0" applyFont="1" applyFill="1"/>
    <xf numFmtId="4" fontId="17" fillId="2" borderId="1" xfId="0" applyNumberFormat="1" applyFont="1" applyFill="1" applyBorder="1" applyAlignment="1">
      <alignment horizontal="center" vertical="center" wrapText="1"/>
    </xf>
    <xf numFmtId="0" fontId="29" fillId="2" borderId="0" xfId="0" applyFont="1" applyFill="1"/>
    <xf numFmtId="4" fontId="17" fillId="0" borderId="1" xfId="0" applyNumberFormat="1" applyFont="1" applyBorder="1" applyAlignment="1">
      <alignment horizontal="center" vertical="center"/>
    </xf>
    <xf numFmtId="0" fontId="29" fillId="0" borderId="0" xfId="0" applyFont="1" applyAlignment="1">
      <alignment horizontal="right"/>
    </xf>
    <xf numFmtId="0" fontId="29" fillId="0" borderId="0" xfId="0" applyFont="1" applyAlignment="1">
      <alignment horizontal="left"/>
    </xf>
    <xf numFmtId="1" fontId="29" fillId="0" borderId="1" xfId="0" applyNumberFormat="1" applyFont="1" applyBorder="1"/>
    <xf numFmtId="3" fontId="16" fillId="12" borderId="1" xfId="0" applyNumberFormat="1" applyFont="1" applyFill="1" applyBorder="1" applyAlignment="1">
      <alignment horizontal="right"/>
    </xf>
    <xf numFmtId="0" fontId="1" fillId="12" borderId="1" xfId="0" applyFont="1" applyFill="1" applyBorder="1" applyAlignment="1">
      <alignment horizontal="center" wrapText="1"/>
    </xf>
    <xf numFmtId="0" fontId="1" fillId="12" borderId="1" xfId="0" applyFont="1" applyFill="1" applyBorder="1" applyAlignment="1">
      <alignment horizontal="center" vertical="center" wrapText="1" readingOrder="1"/>
    </xf>
    <xf numFmtId="0" fontId="8" fillId="0" borderId="1" xfId="0" applyFont="1" applyBorder="1" applyAlignment="1">
      <alignment horizontal="left" vertical="center"/>
    </xf>
    <xf numFmtId="0" fontId="0" fillId="0" borderId="1" xfId="0" applyBorder="1" applyAlignment="1">
      <alignment horizontal="left" vertical="center"/>
    </xf>
    <xf numFmtId="0" fontId="0" fillId="0" borderId="1" xfId="0" applyBorder="1" applyAlignment="1">
      <alignment horizontal="left"/>
    </xf>
    <xf numFmtId="0" fontId="0" fillId="0" borderId="1" xfId="0" applyBorder="1" applyAlignment="1">
      <alignment horizontal="left" wrapText="1"/>
    </xf>
    <xf numFmtId="0" fontId="8" fillId="0" borderId="1" xfId="0" applyFont="1" applyBorder="1" applyAlignment="1">
      <alignment horizontal="left" wrapText="1"/>
    </xf>
    <xf numFmtId="0" fontId="1" fillId="0" borderId="1" xfId="0" applyFont="1" applyBorder="1" applyAlignment="1">
      <alignment horizontal="left" wrapText="1"/>
    </xf>
    <xf numFmtId="0" fontId="25" fillId="16" borderId="33" xfId="0" applyFont="1" applyFill="1" applyBorder="1"/>
    <xf numFmtId="0" fontId="25" fillId="16" borderId="0" xfId="0" applyFont="1" applyFill="1"/>
    <xf numFmtId="0" fontId="25" fillId="16" borderId="34" xfId="0" applyFont="1" applyFill="1" applyBorder="1"/>
    <xf numFmtId="0" fontId="25" fillId="16" borderId="35" xfId="0" applyFont="1" applyFill="1" applyBorder="1" applyAlignment="1">
      <alignment vertical="center" wrapText="1"/>
    </xf>
    <xf numFmtId="0" fontId="25" fillId="16" borderId="28" xfId="0" applyFont="1" applyFill="1" applyBorder="1" applyAlignment="1">
      <alignment vertical="center" wrapText="1"/>
    </xf>
    <xf numFmtId="0" fontId="25" fillId="16" borderId="36" xfId="0" applyFont="1" applyFill="1" applyBorder="1" applyAlignment="1">
      <alignment vertical="center" wrapText="1"/>
    </xf>
    <xf numFmtId="0" fontId="25" fillId="16" borderId="30" xfId="0" applyFont="1" applyFill="1" applyBorder="1" applyAlignment="1">
      <alignment horizontal="center"/>
    </xf>
    <xf numFmtId="0" fontId="25" fillId="16" borderId="31" xfId="0" applyFont="1" applyFill="1" applyBorder="1" applyAlignment="1">
      <alignment horizontal="center"/>
    </xf>
    <xf numFmtId="0" fontId="25" fillId="16" borderId="32" xfId="0" applyFont="1" applyFill="1" applyBorder="1" applyAlignment="1">
      <alignment horizontal="center"/>
    </xf>
    <xf numFmtId="0" fontId="40" fillId="0" borderId="1" xfId="0" applyFont="1" applyBorder="1" applyAlignment="1">
      <alignment horizontal="left" vertical="center"/>
    </xf>
    <xf numFmtId="0" fontId="40" fillId="0" borderId="0" xfId="0" applyFont="1" applyAlignment="1">
      <alignment horizontal="left" vertical="center"/>
    </xf>
    <xf numFmtId="0" fontId="40" fillId="5" borderId="0" xfId="4" applyFont="1" applyFill="1" applyAlignment="1">
      <alignment vertical="center" wrapText="1"/>
    </xf>
    <xf numFmtId="0" fontId="40" fillId="0" borderId="1" xfId="4" applyFont="1" applyFill="1" applyBorder="1" applyAlignment="1">
      <alignment vertical="center" wrapText="1"/>
    </xf>
    <xf numFmtId="0" fontId="40" fillId="15" borderId="1" xfId="4" applyFont="1" applyFill="1" applyBorder="1" applyAlignment="1">
      <alignment vertical="center" wrapText="1"/>
    </xf>
    <xf numFmtId="0" fontId="38" fillId="17" borderId="1" xfId="0" applyFont="1" applyFill="1" applyBorder="1" applyAlignment="1">
      <alignment horizontal="center" wrapText="1"/>
    </xf>
    <xf numFmtId="0" fontId="38" fillId="17" borderId="1" xfId="0" applyFont="1" applyFill="1" applyBorder="1" applyAlignment="1">
      <alignment horizontal="center"/>
    </xf>
    <xf numFmtId="0" fontId="42" fillId="0" borderId="1" xfId="3" quotePrefix="1" applyFont="1" applyBorder="1" applyProtection="1"/>
    <xf numFmtId="0" fontId="22" fillId="0" borderId="1" xfId="0" applyFont="1" applyBorder="1"/>
    <xf numFmtId="0" fontId="22" fillId="0" borderId="1" xfId="0" applyFont="1" applyBorder="1" applyAlignment="1">
      <alignment horizontal="left" wrapText="1"/>
    </xf>
    <xf numFmtId="0" fontId="42" fillId="0" borderId="1" xfId="3" applyFont="1" applyBorder="1" applyProtection="1"/>
    <xf numFmtId="0" fontId="22" fillId="0" borderId="1" xfId="0" applyFont="1" applyBorder="1" applyAlignment="1">
      <alignment horizontal="left"/>
    </xf>
    <xf numFmtId="0" fontId="22" fillId="0" borderId="1" xfId="0" applyFont="1" applyBorder="1" applyAlignment="1">
      <alignment wrapText="1"/>
    </xf>
    <xf numFmtId="0" fontId="0" fillId="5" borderId="1" xfId="0" applyFill="1" applyBorder="1" applyAlignment="1">
      <alignment horizontal="center"/>
    </xf>
    <xf numFmtId="0" fontId="9" fillId="5" borderId="1" xfId="0" applyFont="1" applyFill="1" applyBorder="1" applyAlignment="1">
      <alignment horizontal="center"/>
    </xf>
    <xf numFmtId="0" fontId="0" fillId="5" borderId="1" xfId="0" applyFill="1" applyBorder="1"/>
    <xf numFmtId="3" fontId="22" fillId="15" borderId="1" xfId="0" applyNumberFormat="1" applyFont="1" applyFill="1" applyBorder="1" applyAlignment="1" applyProtection="1">
      <alignment horizontal="center" wrapText="1"/>
      <protection locked="0"/>
    </xf>
    <xf numFmtId="0" fontId="16" fillId="10" borderId="25" xfId="0" applyFont="1" applyFill="1" applyBorder="1" applyAlignment="1">
      <alignment horizontal="left" vertical="center"/>
    </xf>
    <xf numFmtId="3" fontId="18" fillId="0" borderId="0" xfId="0" applyNumberFormat="1" applyFont="1" applyAlignment="1">
      <alignment horizontal="right" vertical="center"/>
    </xf>
    <xf numFmtId="3" fontId="18" fillId="5" borderId="0" xfId="0" applyNumberFormat="1" applyFont="1" applyFill="1" applyAlignment="1">
      <alignment horizontal="right" vertical="center"/>
    </xf>
    <xf numFmtId="3" fontId="17" fillId="0" borderId="0" xfId="0" applyNumberFormat="1" applyFont="1" applyAlignment="1">
      <alignment horizontal="center" vertical="center" wrapText="1"/>
    </xf>
    <xf numFmtId="3" fontId="18" fillId="0" borderId="0" xfId="0" applyNumberFormat="1" applyFont="1" applyAlignment="1" applyProtection="1">
      <alignment horizontal="right" vertical="center"/>
      <protection locked="0"/>
    </xf>
    <xf numFmtId="3" fontId="18" fillId="0" borderId="1" xfId="0" applyNumberFormat="1" applyFont="1" applyBorder="1" applyAlignment="1">
      <alignment horizontal="center" vertical="center"/>
    </xf>
    <xf numFmtId="10" fontId="17" fillId="12" borderId="29" xfId="2" applyNumberFormat="1" applyFont="1" applyFill="1" applyBorder="1" applyAlignment="1" applyProtection="1">
      <alignment horizontal="right"/>
    </xf>
    <xf numFmtId="0" fontId="44" fillId="0" borderId="0" xfId="0" applyFont="1"/>
    <xf numFmtId="9" fontId="36" fillId="10" borderId="28" xfId="0" applyNumberFormat="1" applyFont="1" applyFill="1" applyBorder="1" applyAlignment="1">
      <alignment horizontal="center"/>
    </xf>
    <xf numFmtId="3" fontId="18" fillId="0" borderId="0" xfId="0" applyNumberFormat="1" applyFont="1" applyAlignment="1">
      <alignment horizontal="justify" vertical="center"/>
    </xf>
    <xf numFmtId="0" fontId="31" fillId="10" borderId="56" xfId="0" applyFont="1" applyFill="1" applyBorder="1" applyAlignment="1">
      <alignment horizontal="left"/>
    </xf>
    <xf numFmtId="0" fontId="21" fillId="0" borderId="0" xfId="0" applyFont="1"/>
    <xf numFmtId="0" fontId="8" fillId="19" borderId="1" xfId="0" applyFont="1" applyFill="1" applyBorder="1" applyAlignment="1">
      <alignment horizontal="center" vertical="center" wrapText="1"/>
    </xf>
    <xf numFmtId="3" fontId="0" fillId="19" borderId="1" xfId="0" applyNumberFormat="1" applyFill="1" applyBorder="1" applyAlignment="1">
      <alignment horizontal="center"/>
    </xf>
    <xf numFmtId="3" fontId="1" fillId="19" borderId="1" xfId="0" applyNumberFormat="1" applyFont="1" applyFill="1" applyBorder="1" applyAlignment="1" applyProtection="1">
      <alignment horizontal="center"/>
      <protection locked="0"/>
    </xf>
    <xf numFmtId="0" fontId="8" fillId="19" borderId="1" xfId="0" applyFont="1" applyFill="1" applyBorder="1" applyAlignment="1">
      <alignment horizontal="center"/>
    </xf>
    <xf numFmtId="0" fontId="0" fillId="19" borderId="1" xfId="0" applyFill="1" applyBorder="1" applyAlignment="1">
      <alignment horizontal="center"/>
    </xf>
    <xf numFmtId="0" fontId="0" fillId="19" borderId="1" xfId="0" applyFill="1" applyBorder="1"/>
    <xf numFmtId="0" fontId="1" fillId="12" borderId="1" xfId="0" applyFont="1" applyFill="1" applyBorder="1" applyAlignment="1">
      <alignment horizontal="center" vertical="top" wrapText="1"/>
    </xf>
    <xf numFmtId="0" fontId="1" fillId="0" borderId="1" xfId="0" applyFont="1" applyBorder="1" applyAlignment="1">
      <alignment horizontal="left" vertical="top" wrapText="1"/>
    </xf>
    <xf numFmtId="0" fontId="47" fillId="0" borderId="0" xfId="0" applyFont="1"/>
    <xf numFmtId="0" fontId="1" fillId="12" borderId="1" xfId="0" applyFont="1" applyFill="1" applyBorder="1" applyAlignment="1">
      <alignment horizontal="center" vertical="center"/>
    </xf>
    <xf numFmtId="0" fontId="8" fillId="12" borderId="1" xfId="0" applyFont="1" applyFill="1" applyBorder="1" applyAlignment="1">
      <alignment horizontal="center" vertical="center"/>
    </xf>
    <xf numFmtId="0" fontId="8" fillId="12" borderId="1" xfId="0" applyFont="1" applyFill="1" applyBorder="1" applyAlignment="1">
      <alignment horizontal="center" vertical="top"/>
    </xf>
    <xf numFmtId="0" fontId="49" fillId="10" borderId="18" xfId="0" applyFont="1" applyFill="1" applyBorder="1" applyAlignment="1">
      <alignment horizontal="left" vertical="center"/>
    </xf>
    <xf numFmtId="0" fontId="48" fillId="5" borderId="0" xfId="0" applyFont="1" applyFill="1" applyAlignment="1">
      <alignment horizontal="left"/>
    </xf>
    <xf numFmtId="0" fontId="51" fillId="0" borderId="0" xfId="0" applyFont="1"/>
    <xf numFmtId="2" fontId="52" fillId="0" borderId="0" xfId="0" applyNumberFormat="1" applyFont="1" applyAlignment="1">
      <alignment wrapText="1"/>
    </xf>
    <xf numFmtId="0" fontId="53" fillId="0" borderId="0" xfId="0" applyFont="1" applyAlignment="1">
      <alignment horizontal="left"/>
    </xf>
    <xf numFmtId="0" fontId="31" fillId="5" borderId="24" xfId="0" applyFont="1" applyFill="1" applyBorder="1" applyAlignment="1">
      <alignment horizontal="left"/>
    </xf>
    <xf numFmtId="0" fontId="12" fillId="12" borderId="8" xfId="0" applyFont="1" applyFill="1" applyBorder="1"/>
    <xf numFmtId="0" fontId="12" fillId="12" borderId="1" xfId="0" applyFont="1" applyFill="1" applyBorder="1"/>
    <xf numFmtId="0" fontId="12" fillId="12" borderId="1" xfId="0" applyFont="1" applyFill="1" applyBorder="1" applyAlignment="1">
      <alignment vertical="top" wrapText="1"/>
    </xf>
    <xf numFmtId="0" fontId="23" fillId="15" borderId="8" xfId="0" applyFont="1" applyFill="1" applyBorder="1" applyAlignment="1" applyProtection="1">
      <alignment horizontal="center" vertical="top"/>
      <protection locked="0"/>
    </xf>
    <xf numFmtId="0" fontId="23" fillId="15" borderId="1" xfId="0" applyFont="1" applyFill="1" applyBorder="1" applyAlignment="1" applyProtection="1">
      <alignment horizontal="center" vertical="top"/>
      <protection locked="0"/>
    </xf>
    <xf numFmtId="3" fontId="17" fillId="2" borderId="1" xfId="0" applyNumberFormat="1" applyFont="1" applyFill="1" applyBorder="1" applyAlignment="1">
      <alignment horizontal="left" vertical="top" wrapText="1"/>
    </xf>
    <xf numFmtId="0" fontId="17" fillId="12" borderId="1" xfId="0" applyFont="1" applyFill="1" applyBorder="1" applyAlignment="1">
      <alignment horizontal="center" vertical="top"/>
    </xf>
    <xf numFmtId="3" fontId="45" fillId="0" borderId="1" xfId="0" applyNumberFormat="1" applyFont="1" applyBorder="1" applyAlignment="1">
      <alignment horizontal="justify" vertical="center"/>
    </xf>
    <xf numFmtId="3" fontId="9" fillId="0" borderId="8" xfId="0" applyNumberFormat="1" applyFont="1" applyBorder="1" applyAlignment="1">
      <alignment horizontal="justify" vertical="center"/>
    </xf>
    <xf numFmtId="3" fontId="9" fillId="0" borderId="1" xfId="0" applyNumberFormat="1" applyFont="1" applyBorder="1" applyAlignment="1">
      <alignment horizontal="justify" vertical="center"/>
    </xf>
    <xf numFmtId="3" fontId="45" fillId="2" borderId="1" xfId="0" applyNumberFormat="1" applyFont="1" applyFill="1" applyBorder="1" applyAlignment="1">
      <alignment horizontal="center" vertical="center"/>
    </xf>
    <xf numFmtId="0" fontId="45" fillId="12" borderId="1" xfId="0" applyFont="1" applyFill="1" applyBorder="1" applyAlignment="1">
      <alignment horizontal="center" vertical="top"/>
    </xf>
    <xf numFmtId="3" fontId="9" fillId="0" borderId="1" xfId="0" applyNumberFormat="1" applyFont="1" applyBorder="1" applyAlignment="1">
      <alignment horizontal="justify" vertical="top" wrapText="1"/>
    </xf>
    <xf numFmtId="3" fontId="9" fillId="5" borderId="1" xfId="0" applyNumberFormat="1" applyFont="1" applyFill="1" applyBorder="1" applyAlignment="1">
      <alignment horizontal="justify" vertical="center"/>
    </xf>
    <xf numFmtId="3" fontId="9" fillId="0" borderId="1" xfId="0" applyNumberFormat="1" applyFont="1" applyBorder="1" applyAlignment="1">
      <alignment horizontal="left" vertical="center"/>
    </xf>
    <xf numFmtId="3" fontId="45" fillId="2" borderId="1" xfId="0" applyNumberFormat="1" applyFont="1" applyFill="1" applyBorder="1" applyAlignment="1">
      <alignment horizontal="left" vertical="center"/>
    </xf>
    <xf numFmtId="3" fontId="45" fillId="12" borderId="29" xfId="0" applyNumberFormat="1" applyFont="1" applyFill="1" applyBorder="1"/>
    <xf numFmtId="3" fontId="45" fillId="2" borderId="26" xfId="0" applyNumberFormat="1" applyFont="1" applyFill="1" applyBorder="1" applyAlignment="1">
      <alignment horizontal="left" vertical="top" wrapText="1"/>
    </xf>
    <xf numFmtId="0" fontId="55" fillId="0" borderId="46" xfId="0" applyFont="1" applyBorder="1" applyAlignment="1">
      <alignment vertical="center"/>
    </xf>
    <xf numFmtId="0" fontId="45" fillId="0" borderId="8" xfId="0" applyFont="1" applyBorder="1" applyAlignment="1">
      <alignment horizontal="center" vertical="center" wrapText="1"/>
    </xf>
    <xf numFmtId="0" fontId="45" fillId="3" borderId="8" xfId="0" applyFont="1" applyFill="1" applyBorder="1" applyAlignment="1">
      <alignment horizontal="right" vertical="center" wrapText="1"/>
    </xf>
    <xf numFmtId="0" fontId="45" fillId="3" borderId="9" xfId="0" applyFont="1" applyFill="1" applyBorder="1" applyAlignment="1">
      <alignment horizontal="right" vertical="center" wrapText="1"/>
    </xf>
    <xf numFmtId="0" fontId="55" fillId="0" borderId="15" xfId="0" applyFont="1" applyBorder="1" applyAlignment="1">
      <alignment vertical="center"/>
    </xf>
    <xf numFmtId="9" fontId="45" fillId="0" borderId="1" xfId="0" applyNumberFormat="1" applyFont="1" applyBorder="1" applyAlignment="1">
      <alignment horizontal="center" vertical="center" wrapText="1"/>
    </xf>
    <xf numFmtId="0" fontId="45" fillId="3" borderId="1" xfId="0" applyFont="1" applyFill="1" applyBorder="1" applyAlignment="1">
      <alignment horizontal="right" vertical="center" wrapText="1"/>
    </xf>
    <xf numFmtId="0" fontId="45" fillId="3" borderId="3" xfId="0" applyFont="1" applyFill="1" applyBorder="1" applyAlignment="1">
      <alignment horizontal="right" vertical="center" wrapText="1"/>
    </xf>
    <xf numFmtId="0" fontId="45" fillId="0" borderId="1" xfId="0" applyFont="1" applyBorder="1" applyAlignment="1">
      <alignment horizontal="left" wrapText="1"/>
    </xf>
    <xf numFmtId="3" fontId="45" fillId="0" borderId="1" xfId="0" applyNumberFormat="1" applyFont="1" applyBorder="1" applyAlignment="1">
      <alignment horizontal="right" vertical="center" wrapText="1"/>
    </xf>
    <xf numFmtId="3" fontId="45" fillId="0" borderId="3" xfId="0" applyNumberFormat="1" applyFont="1" applyBorder="1" applyAlignment="1">
      <alignment horizontal="right" vertical="center" wrapText="1"/>
    </xf>
    <xf numFmtId="0" fontId="45" fillId="12" borderId="5" xfId="0" applyFont="1" applyFill="1" applyBorder="1" applyAlignment="1">
      <alignment horizontal="center" vertical="center" wrapText="1"/>
    </xf>
    <xf numFmtId="9" fontId="45" fillId="0" borderId="5" xfId="2" applyFont="1" applyFill="1" applyBorder="1" applyAlignment="1" applyProtection="1">
      <alignment horizontal="center" vertical="center" wrapText="1"/>
    </xf>
    <xf numFmtId="0" fontId="45" fillId="3" borderId="5" xfId="0" applyFont="1" applyFill="1" applyBorder="1" applyAlignment="1">
      <alignment horizontal="right" vertical="center" wrapText="1"/>
    </xf>
    <xf numFmtId="0" fontId="45" fillId="3" borderId="6" xfId="0" applyFont="1" applyFill="1" applyBorder="1" applyAlignment="1">
      <alignment horizontal="right" vertical="center" wrapText="1"/>
    </xf>
    <xf numFmtId="0" fontId="45" fillId="12" borderId="10" xfId="0" applyFont="1" applyFill="1" applyBorder="1" applyAlignment="1">
      <alignment horizontal="center" vertical="top" wrapText="1"/>
    </xf>
    <xf numFmtId="0" fontId="45" fillId="0" borderId="8" xfId="0" applyFont="1" applyBorder="1" applyAlignment="1">
      <alignment horizontal="left" wrapText="1"/>
    </xf>
    <xf numFmtId="0" fontId="45" fillId="0" borderId="1" xfId="0" applyFont="1" applyBorder="1" applyAlignment="1">
      <alignment horizontal="left" vertical="top" wrapText="1"/>
    </xf>
    <xf numFmtId="0" fontId="45" fillId="0" borderId="26" xfId="0" applyFont="1" applyBorder="1" applyAlignment="1">
      <alignment horizontal="left" vertical="top" wrapText="1"/>
    </xf>
    <xf numFmtId="0" fontId="45" fillId="12" borderId="5" xfId="0" applyFont="1" applyFill="1" applyBorder="1" applyAlignment="1">
      <alignment horizontal="left" wrapText="1"/>
    </xf>
    <xf numFmtId="0" fontId="45" fillId="12" borderId="11" xfId="0" applyFont="1" applyFill="1" applyBorder="1" applyAlignment="1">
      <alignment horizontal="center" vertical="top" wrapText="1"/>
    </xf>
    <xf numFmtId="0" fontId="45" fillId="12" borderId="12" xfId="0" applyFont="1" applyFill="1" applyBorder="1" applyAlignment="1">
      <alignment horizontal="center" vertical="top" wrapText="1"/>
    </xf>
    <xf numFmtId="0" fontId="45" fillId="0" borderId="7" xfId="0" applyFont="1" applyBorder="1" applyAlignment="1">
      <alignment horizontal="justify" vertical="top" wrapText="1"/>
    </xf>
    <xf numFmtId="0" fontId="45" fillId="0" borderId="2" xfId="0" applyFont="1" applyBorder="1" applyAlignment="1">
      <alignment horizontal="justify" vertical="top" wrapText="1"/>
    </xf>
    <xf numFmtId="0" fontId="45" fillId="0" borderId="57" xfId="0" applyFont="1" applyBorder="1" applyAlignment="1">
      <alignment horizontal="justify" vertical="top" wrapText="1"/>
    </xf>
    <xf numFmtId="0" fontId="45" fillId="0" borderId="4" xfId="0" applyFont="1" applyBorder="1" applyAlignment="1">
      <alignment horizontal="justify" vertical="top" wrapText="1"/>
    </xf>
    <xf numFmtId="3" fontId="9" fillId="0" borderId="1" xfId="0" applyNumberFormat="1" applyFont="1" applyBorder="1" applyAlignment="1">
      <alignment horizontal="justify" vertical="center" wrapText="1"/>
    </xf>
    <xf numFmtId="3" fontId="9" fillId="0" borderId="1" xfId="0" applyNumberFormat="1" applyFont="1" applyBorder="1" applyAlignment="1">
      <alignment horizontal="left" vertical="center" wrapText="1"/>
    </xf>
    <xf numFmtId="3" fontId="45" fillId="2" borderId="1" xfId="0" applyNumberFormat="1" applyFont="1" applyFill="1" applyBorder="1" applyAlignment="1">
      <alignment horizontal="left" vertical="center" wrapText="1"/>
    </xf>
    <xf numFmtId="3" fontId="45" fillId="2" borderId="1" xfId="0" applyNumberFormat="1" applyFont="1" applyFill="1" applyBorder="1" applyAlignment="1">
      <alignment horizontal="left" vertical="top" wrapText="1"/>
    </xf>
    <xf numFmtId="3" fontId="45" fillId="12" borderId="1" xfId="0" applyNumberFormat="1" applyFont="1" applyFill="1" applyBorder="1" applyAlignment="1">
      <alignment vertical="top"/>
    </xf>
    <xf numFmtId="3" fontId="45" fillId="0" borderId="1" xfId="0" applyNumberFormat="1" applyFont="1" applyBorder="1" applyAlignment="1">
      <alignment horizontal="left" vertical="center"/>
    </xf>
    <xf numFmtId="167" fontId="45" fillId="0" borderId="1" xfId="1" applyNumberFormat="1" applyFont="1" applyBorder="1" applyAlignment="1" applyProtection="1"/>
    <xf numFmtId="3" fontId="45" fillId="0" borderId="1" xfId="0" applyNumberFormat="1" applyFont="1" applyBorder="1" applyAlignment="1">
      <alignment horizontal="left" vertical="center" wrapText="1"/>
    </xf>
    <xf numFmtId="3" fontId="45" fillId="12" borderId="17" xfId="0" applyNumberFormat="1" applyFont="1" applyFill="1" applyBorder="1"/>
    <xf numFmtId="3" fontId="45" fillId="12" borderId="18" xfId="0" applyNumberFormat="1" applyFont="1" applyFill="1" applyBorder="1"/>
    <xf numFmtId="0" fontId="31" fillId="12" borderId="1" xfId="0" applyFont="1" applyFill="1" applyBorder="1"/>
    <xf numFmtId="0" fontId="31" fillId="0" borderId="0" xfId="0" applyFont="1"/>
    <xf numFmtId="3" fontId="31" fillId="12" borderId="1" xfId="0" applyNumberFormat="1" applyFont="1" applyFill="1" applyBorder="1"/>
    <xf numFmtId="0" fontId="30" fillId="0" borderId="1" xfId="0" applyFont="1" applyBorder="1"/>
    <xf numFmtId="0" fontId="9" fillId="0" borderId="0" xfId="0" applyFont="1"/>
    <xf numFmtId="3" fontId="2" fillId="12" borderId="1" xfId="0" applyNumberFormat="1" applyFont="1" applyFill="1" applyBorder="1" applyAlignment="1">
      <alignment horizontal="center" vertical="center" wrapText="1"/>
    </xf>
    <xf numFmtId="0" fontId="2" fillId="0" borderId="1" xfId="0" applyFont="1" applyBorder="1" applyAlignment="1">
      <alignment horizontal="left" vertical="center" wrapText="1"/>
    </xf>
    <xf numFmtId="3" fontId="2" fillId="0" borderId="1" xfId="0" applyNumberFormat="1" applyFont="1" applyBorder="1" applyAlignment="1">
      <alignment horizontal="left" vertical="center"/>
    </xf>
    <xf numFmtId="3" fontId="2" fillId="12" borderId="1" xfId="0" applyNumberFormat="1" applyFont="1" applyFill="1" applyBorder="1" applyAlignment="1">
      <alignment horizontal="left" vertical="center" wrapText="1"/>
    </xf>
    <xf numFmtId="3" fontId="2" fillId="5" borderId="1" xfId="0" applyNumberFormat="1" applyFont="1" applyFill="1" applyBorder="1" applyAlignment="1">
      <alignment horizontal="left" vertical="center" wrapText="1"/>
    </xf>
    <xf numFmtId="3" fontId="2" fillId="5" borderId="1" xfId="0" applyNumberFormat="1" applyFont="1" applyFill="1" applyBorder="1" applyAlignment="1">
      <alignment horizontal="justify" vertical="center"/>
    </xf>
    <xf numFmtId="0" fontId="2" fillId="2" borderId="1" xfId="0" applyFont="1" applyFill="1" applyBorder="1" applyAlignment="1">
      <alignment horizontal="left" vertical="center" wrapText="1"/>
    </xf>
    <xf numFmtId="3" fontId="4" fillId="0" borderId="1" xfId="0" applyNumberFormat="1" applyFont="1" applyBorder="1" applyAlignment="1">
      <alignment horizontal="left" vertical="center"/>
    </xf>
    <xf numFmtId="0" fontId="30" fillId="0" borderId="0" xfId="0" applyFont="1"/>
    <xf numFmtId="3" fontId="2" fillId="12" borderId="29" xfId="0" applyNumberFormat="1" applyFont="1" applyFill="1" applyBorder="1"/>
    <xf numFmtId="3" fontId="1" fillId="15" borderId="1" xfId="0" applyNumberFormat="1" applyFont="1" applyFill="1" applyBorder="1" applyAlignment="1" applyProtection="1">
      <alignment horizontal="center" wrapText="1"/>
      <protection locked="0"/>
    </xf>
    <xf numFmtId="0" fontId="31" fillId="12" borderId="1" xfId="0" applyFont="1" applyFill="1" applyBorder="1" applyAlignment="1">
      <alignment horizontal="center"/>
    </xf>
    <xf numFmtId="0" fontId="45" fillId="12" borderId="1" xfId="0" applyFont="1" applyFill="1" applyBorder="1" applyAlignment="1">
      <alignment horizontal="center"/>
    </xf>
    <xf numFmtId="3" fontId="16" fillId="12" borderId="1" xfId="0" applyNumberFormat="1" applyFont="1" applyFill="1" applyBorder="1" applyAlignment="1">
      <alignment horizontal="center"/>
    </xf>
    <xf numFmtId="167" fontId="18" fillId="0" borderId="1" xfId="1" applyNumberFormat="1" applyFont="1" applyFill="1" applyBorder="1" applyAlignment="1" applyProtection="1">
      <alignment horizontal="right" vertical="center"/>
      <protection locked="0"/>
    </xf>
    <xf numFmtId="3" fontId="18" fillId="0" borderId="1" xfId="0" applyNumberFormat="1" applyFont="1" applyBorder="1"/>
    <xf numFmtId="0" fontId="45" fillId="0" borderId="0" xfId="0" applyFont="1"/>
    <xf numFmtId="0" fontId="23" fillId="0" borderId="1" xfId="0" applyFont="1" applyBorder="1"/>
    <xf numFmtId="3" fontId="1" fillId="15" borderId="1" xfId="0" applyNumberFormat="1" applyFont="1" applyFill="1" applyBorder="1" applyAlignment="1" applyProtection="1">
      <alignment horizontal="center"/>
      <protection locked="0"/>
    </xf>
    <xf numFmtId="3" fontId="26" fillId="5" borderId="1" xfId="0" applyNumberFormat="1" applyFont="1" applyFill="1" applyBorder="1" applyAlignment="1">
      <alignment horizontal="center" wrapText="1"/>
    </xf>
    <xf numFmtId="3" fontId="24" fillId="0" borderId="1" xfId="0" applyNumberFormat="1" applyFont="1" applyBorder="1" applyAlignment="1">
      <alignment horizontal="center" vertical="center"/>
    </xf>
    <xf numFmtId="3" fontId="18" fillId="15" borderId="1" xfId="1" applyNumberFormat="1" applyFont="1" applyFill="1" applyBorder="1" applyAlignment="1" applyProtection="1">
      <alignment horizontal="center" vertical="center"/>
      <protection locked="0"/>
    </xf>
    <xf numFmtId="3" fontId="18" fillId="15" borderId="1" xfId="0" applyNumberFormat="1" applyFont="1" applyFill="1" applyBorder="1" applyAlignment="1" applyProtection="1">
      <alignment horizontal="center" vertical="center"/>
      <protection locked="0"/>
    </xf>
    <xf numFmtId="3" fontId="18" fillId="0" borderId="1" xfId="1" applyNumberFormat="1" applyFont="1" applyFill="1" applyBorder="1" applyAlignment="1" applyProtection="1">
      <alignment horizontal="center" vertical="center"/>
      <protection locked="0"/>
    </xf>
    <xf numFmtId="3" fontId="17" fillId="0" borderId="1" xfId="1" applyNumberFormat="1" applyFont="1" applyBorder="1" applyAlignment="1" applyProtection="1">
      <alignment horizontal="center" vertical="center"/>
    </xf>
    <xf numFmtId="3" fontId="18" fillId="5" borderId="1" xfId="1" applyNumberFormat="1" applyFont="1" applyFill="1" applyBorder="1" applyAlignment="1" applyProtection="1">
      <alignment horizontal="center" vertical="center"/>
      <protection locked="0"/>
    </xf>
    <xf numFmtId="3" fontId="18" fillId="5" borderId="1" xfId="0" applyNumberFormat="1" applyFont="1" applyFill="1" applyBorder="1" applyAlignment="1" applyProtection="1">
      <alignment horizontal="center" vertical="center"/>
      <protection locked="0"/>
    </xf>
    <xf numFmtId="3" fontId="0" fillId="15" borderId="1" xfId="0" applyNumberFormat="1" applyFill="1" applyBorder="1" applyProtection="1">
      <protection locked="0"/>
    </xf>
    <xf numFmtId="3" fontId="0" fillId="10" borderId="1" xfId="0" applyNumberFormat="1" applyFill="1" applyBorder="1" applyAlignment="1" applyProtection="1">
      <alignment horizontal="center"/>
      <protection locked="0"/>
    </xf>
    <xf numFmtId="3" fontId="8" fillId="9" borderId="1" xfId="0" applyNumberFormat="1" applyFont="1" applyFill="1" applyBorder="1" applyAlignment="1">
      <alignment horizontal="center"/>
    </xf>
    <xf numFmtId="0" fontId="1" fillId="15" borderId="1" xfId="0" applyFont="1" applyFill="1" applyBorder="1" applyAlignment="1" applyProtection="1">
      <alignment horizontal="center" wrapText="1"/>
      <protection locked="0"/>
    </xf>
    <xf numFmtId="3" fontId="18" fillId="5" borderId="1" xfId="0" applyNumberFormat="1" applyFont="1" applyFill="1" applyBorder="1" applyAlignment="1">
      <alignment horizontal="center" vertical="center"/>
    </xf>
    <xf numFmtId="3" fontId="45" fillId="0" borderId="29" xfId="0" applyNumberFormat="1" applyFont="1" applyBorder="1"/>
    <xf numFmtId="10" fontId="23" fillId="0" borderId="29" xfId="2" applyNumberFormat="1" applyFont="1" applyFill="1" applyBorder="1" applyProtection="1"/>
    <xf numFmtId="3" fontId="45" fillId="0" borderId="18" xfId="0" applyNumberFormat="1" applyFont="1" applyBorder="1"/>
    <xf numFmtId="3" fontId="29" fillId="14" borderId="1" xfId="0" applyNumberFormat="1" applyFont="1" applyFill="1" applyBorder="1" applyAlignment="1">
      <alignment horizontal="center" vertical="center"/>
    </xf>
    <xf numFmtId="0" fontId="45" fillId="0" borderId="1" xfId="0" applyFont="1" applyBorder="1" applyAlignment="1">
      <alignment horizontal="left" vertical="center" wrapText="1"/>
    </xf>
    <xf numFmtId="3" fontId="21" fillId="14" borderId="1" xfId="0" applyNumberFormat="1" applyFont="1" applyFill="1" applyBorder="1" applyAlignment="1">
      <alignment horizontal="center" vertical="center"/>
    </xf>
    <xf numFmtId="0" fontId="57" fillId="0" borderId="1" xfId="0" applyFont="1" applyBorder="1" applyAlignment="1">
      <alignment wrapText="1"/>
    </xf>
    <xf numFmtId="0" fontId="10" fillId="0" borderId="0" xfId="0" applyFont="1" applyAlignment="1">
      <alignment horizontal="left" wrapText="1"/>
    </xf>
    <xf numFmtId="3" fontId="45" fillId="14" borderId="13" xfId="0" applyNumberFormat="1" applyFont="1" applyFill="1" applyBorder="1" applyAlignment="1" applyProtection="1">
      <alignment vertical="center"/>
      <protection locked="0"/>
    </xf>
    <xf numFmtId="9" fontId="45" fillId="0" borderId="3" xfId="0" applyNumberFormat="1" applyFont="1" applyBorder="1" applyAlignment="1">
      <alignment horizontal="right" vertical="center" wrapText="1"/>
    </xf>
    <xf numFmtId="166" fontId="45" fillId="0" borderId="3" xfId="0" applyNumberFormat="1" applyFont="1" applyBorder="1" applyAlignment="1">
      <alignment vertical="center"/>
    </xf>
    <xf numFmtId="168" fontId="45" fillId="0" borderId="3" xfId="0" applyNumberFormat="1" applyFont="1" applyBorder="1" applyAlignment="1">
      <alignment horizontal="right" vertical="center" wrapText="1"/>
    </xf>
    <xf numFmtId="4" fontId="45" fillId="14" borderId="6" xfId="0" applyNumberFormat="1" applyFont="1" applyFill="1" applyBorder="1" applyAlignment="1">
      <alignment vertical="center"/>
    </xf>
    <xf numFmtId="0" fontId="9" fillId="0" borderId="1" xfId="0" applyFont="1" applyBorder="1" applyAlignment="1">
      <alignment vertical="center" wrapText="1"/>
    </xf>
    <xf numFmtId="0" fontId="9" fillId="0" borderId="1" xfId="0" applyFont="1" applyBorder="1" applyAlignment="1">
      <alignment horizontal="left" vertical="top" wrapText="1"/>
    </xf>
    <xf numFmtId="0" fontId="30" fillId="10" borderId="54" xfId="0" applyFont="1" applyFill="1" applyBorder="1" applyAlignment="1">
      <alignment horizontal="center" wrapText="1"/>
    </xf>
    <xf numFmtId="0" fontId="30" fillId="10" borderId="28" xfId="0" applyFont="1" applyFill="1" applyBorder="1" applyAlignment="1">
      <alignment horizontal="center" wrapText="1"/>
    </xf>
    <xf numFmtId="0" fontId="30" fillId="10" borderId="55" xfId="0" applyFont="1" applyFill="1" applyBorder="1" applyAlignment="1">
      <alignment horizontal="center" wrapText="1"/>
    </xf>
    <xf numFmtId="3" fontId="23" fillId="0" borderId="1" xfId="1" applyNumberFormat="1" applyFont="1" applyFill="1" applyBorder="1" applyAlignment="1" applyProtection="1">
      <alignment horizontal="center" vertical="center"/>
      <protection locked="0"/>
    </xf>
    <xf numFmtId="3" fontId="59" fillId="0" borderId="1" xfId="0" applyNumberFormat="1" applyFont="1" applyBorder="1" applyAlignment="1">
      <alignment horizontal="justify" vertical="center"/>
    </xf>
    <xf numFmtId="3" fontId="45" fillId="2" borderId="1" xfId="0" applyNumberFormat="1" applyFont="1" applyFill="1" applyBorder="1" applyAlignment="1">
      <alignment horizontal="center" vertical="center" wrapText="1"/>
    </xf>
    <xf numFmtId="0" fontId="45" fillId="12" borderId="1" xfId="0" applyFont="1" applyFill="1" applyBorder="1" applyAlignment="1">
      <alignment horizontal="center" vertical="center" wrapText="1"/>
    </xf>
    <xf numFmtId="0" fontId="25" fillId="16" borderId="33" xfId="0" applyFont="1" applyFill="1" applyBorder="1" applyAlignment="1">
      <alignment horizontal="center" vertical="center" wrapText="1"/>
    </xf>
    <xf numFmtId="0" fontId="25" fillId="16" borderId="0" xfId="0" applyFont="1" applyFill="1" applyAlignment="1">
      <alignment horizontal="center" vertical="center" wrapText="1"/>
    </xf>
    <xf numFmtId="0" fontId="25" fillId="16" borderId="34" xfId="0" applyFont="1" applyFill="1" applyBorder="1" applyAlignment="1">
      <alignment horizontal="center" vertical="center" wrapText="1"/>
    </xf>
    <xf numFmtId="0" fontId="41" fillId="15" borderId="31" xfId="0" applyFont="1" applyFill="1" applyBorder="1" applyAlignment="1" applyProtection="1">
      <alignment horizontal="center"/>
      <protection locked="0"/>
    </xf>
    <xf numFmtId="0" fontId="41" fillId="15" borderId="0" xfId="0" applyFont="1" applyFill="1" applyAlignment="1" applyProtection="1">
      <alignment horizontal="center"/>
      <protection locked="0"/>
    </xf>
    <xf numFmtId="0" fontId="22" fillId="10" borderId="49" xfId="0" applyFont="1" applyFill="1" applyBorder="1" applyAlignment="1">
      <alignment horizontal="left" vertical="top" wrapText="1"/>
    </xf>
    <xf numFmtId="0" fontId="22" fillId="10" borderId="40" xfId="0" applyFont="1" applyFill="1" applyBorder="1" applyAlignment="1">
      <alignment horizontal="left" vertical="top" wrapText="1"/>
    </xf>
    <xf numFmtId="0" fontId="22" fillId="10" borderId="41" xfId="0" applyFont="1" applyFill="1" applyBorder="1" applyAlignment="1">
      <alignment horizontal="left" vertical="top" wrapText="1"/>
    </xf>
    <xf numFmtId="0" fontId="46" fillId="10" borderId="49" xfId="0" applyFont="1" applyFill="1" applyBorder="1" applyAlignment="1">
      <alignment horizontal="left" vertical="top" wrapText="1"/>
    </xf>
    <xf numFmtId="0" fontId="46" fillId="10" borderId="40" xfId="0" applyFont="1" applyFill="1" applyBorder="1" applyAlignment="1">
      <alignment horizontal="left" vertical="top" wrapText="1"/>
    </xf>
    <xf numFmtId="0" fontId="46" fillId="10" borderId="41" xfId="0" applyFont="1" applyFill="1" applyBorder="1" applyAlignment="1">
      <alignment horizontal="left" vertical="top" wrapText="1"/>
    </xf>
    <xf numFmtId="0" fontId="43" fillId="16" borderId="1" xfId="4" applyFont="1" applyFill="1" applyBorder="1" applyAlignment="1">
      <alignment horizontal="center" vertical="center" wrapText="1"/>
    </xf>
    <xf numFmtId="2" fontId="20" fillId="0" borderId="21" xfId="0" applyNumberFormat="1" applyFont="1" applyBorder="1" applyAlignment="1">
      <alignment horizontal="left" wrapText="1"/>
    </xf>
    <xf numFmtId="2" fontId="20" fillId="0" borderId="26" xfId="0" applyNumberFormat="1" applyFont="1" applyBorder="1" applyAlignment="1">
      <alignment horizontal="left" wrapText="1"/>
    </xf>
    <xf numFmtId="2" fontId="20" fillId="0" borderId="19" xfId="0" applyNumberFormat="1" applyFont="1" applyBorder="1" applyAlignment="1">
      <alignment horizontal="left" wrapText="1"/>
    </xf>
    <xf numFmtId="0" fontId="11" fillId="12" borderId="49" xfId="0" applyFont="1" applyFill="1" applyBorder="1" applyAlignment="1">
      <alignment horizontal="center" vertical="center"/>
    </xf>
    <xf numFmtId="0" fontId="11" fillId="12" borderId="40" xfId="0" applyFont="1" applyFill="1" applyBorder="1" applyAlignment="1">
      <alignment horizontal="center" vertical="center"/>
    </xf>
    <xf numFmtId="0" fontId="11" fillId="12" borderId="41" xfId="0" applyFont="1" applyFill="1" applyBorder="1" applyAlignment="1">
      <alignment horizontal="center" vertical="center"/>
    </xf>
    <xf numFmtId="2" fontId="20" fillId="0" borderId="23" xfId="0" applyNumberFormat="1" applyFont="1" applyBorder="1" applyAlignment="1">
      <alignment horizontal="left" wrapText="1"/>
    </xf>
    <xf numFmtId="2" fontId="20" fillId="0" borderId="14" xfId="0" applyNumberFormat="1" applyFont="1" applyBorder="1" applyAlignment="1">
      <alignment horizontal="left" wrapText="1"/>
    </xf>
    <xf numFmtId="2" fontId="20" fillId="0" borderId="22" xfId="0" applyNumberFormat="1" applyFont="1" applyBorder="1" applyAlignment="1">
      <alignment horizontal="left" wrapText="1"/>
    </xf>
    <xf numFmtId="0" fontId="45" fillId="0" borderId="18" xfId="0" applyFont="1" applyBorder="1" applyAlignment="1">
      <alignment vertical="center" wrapText="1"/>
    </xf>
    <xf numFmtId="0" fontId="45" fillId="0" borderId="25" xfId="0" applyFont="1" applyBorder="1" applyAlignment="1">
      <alignment vertical="center" wrapText="1"/>
    </xf>
    <xf numFmtId="0" fontId="45" fillId="0" borderId="16" xfId="0" applyFont="1" applyBorder="1" applyAlignment="1">
      <alignment vertical="center" wrapText="1"/>
    </xf>
    <xf numFmtId="0" fontId="30" fillId="13" borderId="49" xfId="0" applyFont="1" applyFill="1" applyBorder="1" applyAlignment="1">
      <alignment horizontal="left" vertical="center" wrapText="1"/>
    </xf>
    <xf numFmtId="0" fontId="30" fillId="13" borderId="40" xfId="0" applyFont="1" applyFill="1" applyBorder="1" applyAlignment="1">
      <alignment horizontal="left" vertical="center" wrapText="1"/>
    </xf>
    <xf numFmtId="0" fontId="30" fillId="13" borderId="41" xfId="0" applyFont="1" applyFill="1" applyBorder="1" applyAlignment="1">
      <alignment horizontal="left" vertical="center" wrapText="1"/>
    </xf>
    <xf numFmtId="0" fontId="31" fillId="12" borderId="44" xfId="0" applyFont="1" applyFill="1" applyBorder="1" applyAlignment="1">
      <alignment horizontal="left" vertical="top"/>
    </xf>
    <xf numFmtId="0" fontId="31" fillId="12" borderId="43" xfId="0" applyFont="1" applyFill="1" applyBorder="1" applyAlignment="1">
      <alignment horizontal="left" vertical="top"/>
    </xf>
    <xf numFmtId="0" fontId="31" fillId="12" borderId="38" xfId="0" applyFont="1" applyFill="1" applyBorder="1" applyAlignment="1">
      <alignment horizontal="left" vertical="top"/>
    </xf>
    <xf numFmtId="0" fontId="31" fillId="10" borderId="50" xfId="0" applyFont="1" applyFill="1" applyBorder="1" applyAlignment="1">
      <alignment horizontal="left" wrapText="1"/>
    </xf>
    <xf numFmtId="0" fontId="31" fillId="10" borderId="51" xfId="0" applyFont="1" applyFill="1" applyBorder="1" applyAlignment="1">
      <alignment horizontal="left" wrapText="1"/>
    </xf>
    <xf numFmtId="0" fontId="31" fillId="10" borderId="52" xfId="0" applyFont="1" applyFill="1" applyBorder="1" applyAlignment="1">
      <alignment horizontal="left" wrapText="1"/>
    </xf>
    <xf numFmtId="0" fontId="31" fillId="10" borderId="53" xfId="0" applyFont="1" applyFill="1" applyBorder="1" applyAlignment="1">
      <alignment horizontal="left" wrapText="1"/>
    </xf>
    <xf numFmtId="0" fontId="31" fillId="10" borderId="0" xfId="0" applyFont="1" applyFill="1" applyAlignment="1">
      <alignment horizontal="left" wrapText="1"/>
    </xf>
    <xf numFmtId="0" fontId="31" fillId="10" borderId="13" xfId="0" applyFont="1" applyFill="1" applyBorder="1" applyAlignment="1">
      <alignment horizontal="left" wrapText="1"/>
    </xf>
    <xf numFmtId="0" fontId="9" fillId="12" borderId="49" xfId="0" applyFont="1" applyFill="1" applyBorder="1" applyAlignment="1">
      <alignment horizontal="center" wrapText="1"/>
    </xf>
    <xf numFmtId="0" fontId="9" fillId="12" borderId="40" xfId="0" applyFont="1" applyFill="1" applyBorder="1" applyAlignment="1">
      <alignment horizontal="center" wrapText="1"/>
    </xf>
    <xf numFmtId="0" fontId="9" fillId="12" borderId="41" xfId="0" applyFont="1" applyFill="1" applyBorder="1" applyAlignment="1">
      <alignment horizontal="center" wrapText="1"/>
    </xf>
    <xf numFmtId="0" fontId="31" fillId="10" borderId="18" xfId="0" applyFont="1" applyFill="1" applyBorder="1" applyAlignment="1">
      <alignment vertical="top" wrapText="1"/>
    </xf>
    <xf numFmtId="0" fontId="31" fillId="10" borderId="25" xfId="0" applyFont="1" applyFill="1" applyBorder="1" applyAlignment="1">
      <alignment vertical="top" wrapText="1"/>
    </xf>
    <xf numFmtId="0" fontId="31" fillId="10" borderId="16" xfId="0" applyFont="1" applyFill="1" applyBorder="1" applyAlignment="1">
      <alignment vertical="top" wrapText="1"/>
    </xf>
    <xf numFmtId="9" fontId="36" fillId="10" borderId="58" xfId="0" applyNumberFormat="1" applyFont="1" applyFill="1" applyBorder="1" applyAlignment="1">
      <alignment horizontal="center" vertical="center" wrapText="1"/>
    </xf>
    <xf numFmtId="9" fontId="36" fillId="10" borderId="59" xfId="0" applyNumberFormat="1" applyFont="1" applyFill="1" applyBorder="1" applyAlignment="1">
      <alignment horizontal="center" vertical="center" wrapText="1"/>
    </xf>
    <xf numFmtId="0" fontId="19" fillId="10" borderId="26" xfId="0" applyFont="1" applyFill="1" applyBorder="1" applyAlignment="1">
      <alignment horizontal="left" vertical="center" wrapText="1"/>
    </xf>
    <xf numFmtId="0" fontId="19" fillId="10" borderId="19" xfId="0" applyFont="1" applyFill="1" applyBorder="1" applyAlignment="1">
      <alignment horizontal="left" vertical="center" wrapText="1"/>
    </xf>
    <xf numFmtId="9" fontId="36" fillId="10" borderId="4" xfId="0" applyNumberFormat="1" applyFont="1" applyFill="1" applyBorder="1" applyAlignment="1">
      <alignment horizontal="center" vertical="center"/>
    </xf>
    <xf numFmtId="9" fontId="36" fillId="10" borderId="6" xfId="0" applyNumberFormat="1" applyFont="1" applyFill="1" applyBorder="1" applyAlignment="1">
      <alignment horizontal="center" vertical="center"/>
    </xf>
    <xf numFmtId="0" fontId="45" fillId="10" borderId="1" xfId="0" applyFont="1" applyFill="1" applyBorder="1" applyAlignment="1">
      <alignment vertical="top" wrapText="1"/>
    </xf>
    <xf numFmtId="0" fontId="45" fillId="10" borderId="18" xfId="0" applyFont="1" applyFill="1" applyBorder="1" applyAlignment="1">
      <alignment vertical="top" wrapText="1"/>
    </xf>
    <xf numFmtId="0" fontId="31" fillId="10" borderId="30" xfId="0" applyFont="1" applyFill="1" applyBorder="1" applyAlignment="1">
      <alignment horizontal="left" vertical="center" wrapText="1"/>
    </xf>
    <xf numFmtId="0" fontId="31" fillId="10" borderId="31" xfId="0" applyFont="1" applyFill="1" applyBorder="1" applyAlignment="1">
      <alignment horizontal="left" vertical="center" wrapText="1"/>
    </xf>
    <xf numFmtId="0" fontId="31" fillId="10" borderId="32" xfId="0" applyFont="1" applyFill="1" applyBorder="1" applyAlignment="1">
      <alignment horizontal="left" vertical="center" wrapText="1"/>
    </xf>
    <xf numFmtId="0" fontId="31" fillId="10" borderId="33" xfId="0" applyFont="1" applyFill="1" applyBorder="1" applyAlignment="1">
      <alignment horizontal="left" vertical="center" wrapText="1"/>
    </xf>
    <xf numFmtId="0" fontId="31" fillId="10" borderId="0" xfId="0" applyFont="1" applyFill="1" applyAlignment="1">
      <alignment horizontal="left" vertical="center" wrapText="1"/>
    </xf>
    <xf numFmtId="0" fontId="31" fillId="10" borderId="34" xfId="0" applyFont="1" applyFill="1" applyBorder="1" applyAlignment="1">
      <alignment horizontal="left" vertical="center" wrapText="1"/>
    </xf>
    <xf numFmtId="0" fontId="31" fillId="10" borderId="35" xfId="0" applyFont="1" applyFill="1" applyBorder="1" applyAlignment="1">
      <alignment horizontal="left" vertical="center" wrapText="1"/>
    </xf>
    <xf numFmtId="0" fontId="31" fillId="10" borderId="28" xfId="0" applyFont="1" applyFill="1" applyBorder="1" applyAlignment="1">
      <alignment horizontal="left" vertical="center" wrapText="1"/>
    </xf>
    <xf numFmtId="0" fontId="31" fillId="10" borderId="36" xfId="0" applyFont="1" applyFill="1" applyBorder="1" applyAlignment="1">
      <alignment horizontal="left" vertical="center" wrapText="1"/>
    </xf>
    <xf numFmtId="0" fontId="31" fillId="12" borderId="44" xfId="0" applyFont="1" applyFill="1" applyBorder="1" applyAlignment="1">
      <alignment horizontal="center"/>
    </xf>
    <xf numFmtId="0" fontId="31" fillId="12" borderId="43" xfId="0" applyFont="1" applyFill="1" applyBorder="1" applyAlignment="1">
      <alignment horizontal="center"/>
    </xf>
    <xf numFmtId="0" fontId="31" fillId="12" borderId="38" xfId="0" applyFont="1" applyFill="1" applyBorder="1" applyAlignment="1">
      <alignment horizontal="center"/>
    </xf>
    <xf numFmtId="3" fontId="17" fillId="12" borderId="18" xfId="0" applyNumberFormat="1" applyFont="1" applyFill="1" applyBorder="1" applyAlignment="1">
      <alignment horizontal="center" vertical="center" wrapText="1"/>
    </xf>
    <xf numFmtId="3" fontId="17" fillId="12" borderId="25" xfId="0" applyNumberFormat="1" applyFont="1" applyFill="1" applyBorder="1" applyAlignment="1">
      <alignment horizontal="center" vertical="center" wrapText="1"/>
    </xf>
    <xf numFmtId="3" fontId="17" fillId="12" borderId="16" xfId="0" applyNumberFormat="1" applyFont="1" applyFill="1" applyBorder="1" applyAlignment="1">
      <alignment horizontal="center" vertical="center" wrapText="1"/>
    </xf>
    <xf numFmtId="166" fontId="17" fillId="0" borderId="33" xfId="0" applyNumberFormat="1" applyFont="1" applyBorder="1" applyAlignment="1">
      <alignment horizontal="center"/>
    </xf>
    <xf numFmtId="166" fontId="17" fillId="0" borderId="0" xfId="0" applyNumberFormat="1" applyFont="1" applyAlignment="1">
      <alignment horizontal="center"/>
    </xf>
    <xf numFmtId="10" fontId="18" fillId="0" borderId="33" xfId="0" applyNumberFormat="1" applyFont="1" applyBorder="1" applyAlignment="1">
      <alignment horizontal="center"/>
    </xf>
    <xf numFmtId="10" fontId="18" fillId="0" borderId="0" xfId="0" applyNumberFormat="1" applyFont="1" applyAlignment="1">
      <alignment horizontal="center"/>
    </xf>
    <xf numFmtId="0" fontId="31" fillId="6" borderId="42" xfId="0" applyFont="1" applyFill="1" applyBorder="1" applyAlignment="1">
      <alignment horizontal="center" vertical="center" wrapText="1"/>
    </xf>
    <xf numFmtId="0" fontId="31" fillId="6" borderId="27" xfId="0" applyFont="1" applyFill="1" applyBorder="1" applyAlignment="1">
      <alignment horizontal="center" vertical="center" wrapText="1"/>
    </xf>
    <xf numFmtId="0" fontId="31" fillId="6" borderId="45" xfId="0" applyFont="1" applyFill="1" applyBorder="1" applyAlignment="1">
      <alignment horizontal="center" vertical="center" wrapText="1"/>
    </xf>
    <xf numFmtId="0" fontId="9" fillId="10" borderId="39" xfId="0" applyFont="1" applyFill="1" applyBorder="1" applyAlignment="1">
      <alignment horizontal="left" wrapText="1"/>
    </xf>
    <xf numFmtId="0" fontId="9" fillId="10" borderId="40" xfId="0" applyFont="1" applyFill="1" applyBorder="1" applyAlignment="1">
      <alignment horizontal="left" wrapText="1"/>
    </xf>
    <xf numFmtId="0" fontId="9" fillId="10" borderId="41" xfId="0" applyFont="1" applyFill="1" applyBorder="1" applyAlignment="1">
      <alignment horizontal="left" wrapText="1"/>
    </xf>
    <xf numFmtId="0" fontId="50" fillId="12" borderId="42" xfId="0" applyFont="1" applyFill="1" applyBorder="1" applyAlignment="1">
      <alignment horizontal="center" vertical="center" wrapText="1"/>
    </xf>
    <xf numFmtId="0" fontId="50" fillId="12" borderId="27" xfId="0" applyFont="1" applyFill="1" applyBorder="1" applyAlignment="1">
      <alignment horizontal="center" vertical="center" wrapText="1"/>
    </xf>
    <xf numFmtId="0" fontId="50" fillId="12" borderId="45" xfId="0" applyFont="1" applyFill="1" applyBorder="1" applyAlignment="1">
      <alignment horizontal="center" vertical="center" wrapText="1"/>
    </xf>
    <xf numFmtId="0" fontId="11" fillId="12" borderId="29" xfId="0" applyFont="1" applyFill="1" applyBorder="1" applyAlignment="1">
      <alignment horizontal="center" vertical="center" wrapText="1"/>
    </xf>
    <xf numFmtId="0" fontId="37" fillId="12" borderId="29" xfId="0" applyFont="1" applyFill="1" applyBorder="1" applyAlignment="1">
      <alignment horizontal="center" vertical="center" wrapText="1"/>
    </xf>
    <xf numFmtId="0" fontId="45" fillId="0" borderId="1" xfId="0" applyFont="1" applyBorder="1" applyAlignment="1">
      <alignment horizontal="left" vertical="center" wrapText="1"/>
    </xf>
    <xf numFmtId="0" fontId="11" fillId="12" borderId="47" xfId="0" applyFont="1" applyFill="1" applyBorder="1" applyAlignment="1">
      <alignment horizontal="center" vertical="center" wrapText="1"/>
    </xf>
    <xf numFmtId="0" fontId="11" fillId="12" borderId="48" xfId="0" applyFont="1" applyFill="1" applyBorder="1" applyAlignment="1">
      <alignment horizontal="center" vertical="center" wrapText="1"/>
    </xf>
    <xf numFmtId="0" fontId="11" fillId="12" borderId="30" xfId="0" applyFont="1" applyFill="1" applyBorder="1" applyAlignment="1">
      <alignment horizontal="center" vertical="center" wrapText="1"/>
    </xf>
    <xf numFmtId="0" fontId="11" fillId="12" borderId="32" xfId="0" applyFont="1" applyFill="1" applyBorder="1" applyAlignment="1">
      <alignment horizontal="center" vertical="center" wrapText="1"/>
    </xf>
    <xf numFmtId="0" fontId="11" fillId="12" borderId="35" xfId="0" applyFont="1" applyFill="1" applyBorder="1" applyAlignment="1">
      <alignment horizontal="center" vertical="center" wrapText="1"/>
    </xf>
    <xf numFmtId="0" fontId="11" fillId="12" borderId="36" xfId="0" applyFont="1" applyFill="1" applyBorder="1" applyAlignment="1">
      <alignment horizontal="center" vertical="center" wrapText="1"/>
    </xf>
    <xf numFmtId="0" fontId="45" fillId="0" borderId="1" xfId="0" applyFont="1" applyBorder="1" applyAlignment="1">
      <alignment horizontal="left" wrapText="1"/>
    </xf>
    <xf numFmtId="0" fontId="31" fillId="12" borderId="42" xfId="0" applyFont="1" applyFill="1" applyBorder="1" applyAlignment="1">
      <alignment horizontal="left" vertical="center" wrapText="1"/>
    </xf>
    <xf numFmtId="0" fontId="31" fillId="12" borderId="27" xfId="0" applyFont="1" applyFill="1" applyBorder="1" applyAlignment="1">
      <alignment horizontal="left" vertical="center" wrapText="1"/>
    </xf>
    <xf numFmtId="0" fontId="31" fillId="12" borderId="45" xfId="0" applyFont="1" applyFill="1" applyBorder="1" applyAlignment="1">
      <alignment horizontal="left" vertical="center" wrapText="1"/>
    </xf>
    <xf numFmtId="0" fontId="19" fillId="8" borderId="33" xfId="0" applyFont="1" applyFill="1" applyBorder="1" applyAlignment="1">
      <alignment wrapText="1"/>
    </xf>
    <xf numFmtId="0" fontId="19" fillId="8" borderId="0" xfId="0" applyFont="1" applyFill="1" applyAlignment="1">
      <alignment wrapText="1"/>
    </xf>
    <xf numFmtId="0" fontId="31" fillId="12" borderId="49" xfId="0" applyFont="1" applyFill="1" applyBorder="1" applyAlignment="1">
      <alignment horizontal="center"/>
    </xf>
    <xf numFmtId="0" fontId="31" fillId="12" borderId="40" xfId="0" applyFont="1" applyFill="1" applyBorder="1" applyAlignment="1">
      <alignment horizontal="center"/>
    </xf>
    <xf numFmtId="0" fontId="31" fillId="12" borderId="41" xfId="0" applyFont="1" applyFill="1" applyBorder="1" applyAlignment="1">
      <alignment horizontal="center"/>
    </xf>
    <xf numFmtId="0" fontId="30" fillId="10" borderId="30" xfId="0" applyFont="1" applyFill="1" applyBorder="1" applyAlignment="1">
      <alignment horizontal="left" vertical="center" wrapText="1"/>
    </xf>
    <xf numFmtId="0" fontId="30" fillId="10" borderId="31" xfId="0" applyFont="1" applyFill="1" applyBorder="1" applyAlignment="1">
      <alignment horizontal="left" vertical="center" wrapText="1"/>
    </xf>
    <xf numFmtId="0" fontId="30" fillId="10" borderId="32" xfId="0" applyFont="1" applyFill="1" applyBorder="1" applyAlignment="1">
      <alignment horizontal="left" vertical="center" wrapText="1"/>
    </xf>
    <xf numFmtId="0" fontId="30" fillId="10" borderId="33" xfId="0" applyFont="1" applyFill="1" applyBorder="1" applyAlignment="1">
      <alignment horizontal="left" vertical="center" wrapText="1"/>
    </xf>
    <xf numFmtId="0" fontId="30" fillId="10" borderId="0" xfId="0" applyFont="1" applyFill="1" applyAlignment="1">
      <alignment horizontal="left" vertical="center" wrapText="1"/>
    </xf>
    <xf numFmtId="0" fontId="30" fillId="10" borderId="34" xfId="0" applyFont="1" applyFill="1" applyBorder="1" applyAlignment="1">
      <alignment horizontal="left" vertical="center" wrapText="1"/>
    </xf>
    <xf numFmtId="0" fontId="30" fillId="10" borderId="35" xfId="0" applyFont="1" applyFill="1" applyBorder="1" applyAlignment="1">
      <alignment horizontal="left" vertical="center" wrapText="1"/>
    </xf>
    <xf numFmtId="0" fontId="30" fillId="10" borderId="28" xfId="0" applyFont="1" applyFill="1" applyBorder="1" applyAlignment="1">
      <alignment horizontal="left" vertical="center" wrapText="1"/>
    </xf>
    <xf numFmtId="0" fontId="30" fillId="10" borderId="36" xfId="0" applyFont="1" applyFill="1" applyBorder="1" applyAlignment="1">
      <alignment horizontal="left" vertical="center" wrapText="1"/>
    </xf>
    <xf numFmtId="0" fontId="2" fillId="12" borderId="29" xfId="0" applyFont="1" applyFill="1" applyBorder="1" applyAlignment="1">
      <alignment horizontal="center"/>
    </xf>
    <xf numFmtId="0" fontId="30" fillId="10" borderId="49" xfId="0" applyFont="1" applyFill="1" applyBorder="1" applyAlignment="1">
      <alignment horizontal="left" vertical="center" wrapText="1"/>
    </xf>
    <xf numFmtId="0" fontId="30" fillId="10" borderId="40" xfId="0" applyFont="1" applyFill="1" applyBorder="1" applyAlignment="1">
      <alignment horizontal="left" vertical="center" wrapText="1"/>
    </xf>
    <xf numFmtId="0" fontId="30" fillId="10" borderId="41" xfId="0" applyFont="1" applyFill="1" applyBorder="1" applyAlignment="1">
      <alignment horizontal="left" vertical="center" wrapText="1"/>
    </xf>
    <xf numFmtId="0" fontId="2" fillId="12" borderId="49" xfId="0" applyFont="1" applyFill="1" applyBorder="1" applyAlignment="1">
      <alignment horizontal="center"/>
    </xf>
    <xf numFmtId="0" fontId="2" fillId="12" borderId="40" xfId="0" applyFont="1" applyFill="1" applyBorder="1" applyAlignment="1">
      <alignment horizontal="center"/>
    </xf>
    <xf numFmtId="0" fontId="2" fillId="12" borderId="41" xfId="0" applyFont="1" applyFill="1" applyBorder="1" applyAlignment="1">
      <alignment horizontal="center"/>
    </xf>
    <xf numFmtId="0" fontId="4" fillId="10" borderId="30" xfId="0" applyFont="1" applyFill="1" applyBorder="1" applyAlignment="1">
      <alignment horizontal="left" vertical="center" wrapText="1"/>
    </xf>
    <xf numFmtId="0" fontId="4" fillId="10" borderId="31" xfId="0" applyFont="1" applyFill="1" applyBorder="1" applyAlignment="1">
      <alignment horizontal="left" vertical="center" wrapText="1"/>
    </xf>
    <xf numFmtId="0" fontId="4" fillId="10" borderId="32" xfId="0" applyFont="1" applyFill="1" applyBorder="1" applyAlignment="1">
      <alignment horizontal="left" vertical="center" wrapText="1"/>
    </xf>
    <xf numFmtId="0" fontId="4" fillId="10" borderId="35" xfId="0" applyFont="1" applyFill="1" applyBorder="1" applyAlignment="1">
      <alignment horizontal="left" vertical="center" wrapText="1"/>
    </xf>
    <xf numFmtId="0" fontId="4" fillId="10" borderId="28" xfId="0" applyFont="1" applyFill="1" applyBorder="1" applyAlignment="1">
      <alignment horizontal="left" vertical="center" wrapText="1"/>
    </xf>
    <xf numFmtId="0" fontId="4" fillId="10" borderId="36" xfId="0" applyFont="1" applyFill="1" applyBorder="1" applyAlignment="1">
      <alignment horizontal="left" vertical="center" wrapText="1"/>
    </xf>
  </cellXfs>
  <cellStyles count="5">
    <cellStyle name="Hiperveza" xfId="3" builtinId="8"/>
    <cellStyle name="Normal 4" xfId="4" xr:uid="{00000000-0005-0000-0000-000001000000}"/>
    <cellStyle name="Normalno" xfId="0" builtinId="0"/>
    <cellStyle name="Postotak" xfId="2" builtinId="5"/>
    <cellStyle name="Zarez" xfId="1" builtinId="3"/>
  </cellStyles>
  <dxfs count="1">
    <dxf>
      <font>
        <color rgb="FF9C0006"/>
      </font>
      <fill>
        <patternFill>
          <bgColor rgb="FFFFC7CE"/>
        </patternFill>
      </fill>
    </dxf>
  </dxfs>
  <tableStyles count="0" defaultTableStyle="TableStyleMedium9" defaultPivotStyle="PivotStyleLight16"/>
  <colors>
    <mruColors>
      <color rgb="FFF2FAA8"/>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D9:J16"/>
  <sheetViews>
    <sheetView workbookViewId="0">
      <selection activeCell="D15" sqref="D15:J16"/>
    </sheetView>
  </sheetViews>
  <sheetFormatPr defaultRowHeight="12.75" x14ac:dyDescent="0.2"/>
  <cols>
    <col min="3" max="3" width="21.7109375" customWidth="1"/>
    <col min="10" max="10" width="31.85546875" customWidth="1"/>
  </cols>
  <sheetData>
    <row r="9" spans="4:10" ht="13.5" thickBot="1" x14ac:dyDescent="0.25"/>
    <row r="10" spans="4:10" ht="15.75" thickTop="1" x14ac:dyDescent="0.25">
      <c r="D10" s="185"/>
      <c r="E10" s="186"/>
      <c r="F10" s="186"/>
      <c r="G10" s="186"/>
      <c r="H10" s="186"/>
      <c r="I10" s="186"/>
      <c r="J10" s="187"/>
    </row>
    <row r="11" spans="4:10" ht="13.15" customHeight="1" x14ac:dyDescent="0.25">
      <c r="D11" s="179"/>
      <c r="E11" s="180"/>
      <c r="F11" s="180"/>
      <c r="G11" s="180"/>
      <c r="H11" s="180"/>
      <c r="I11" s="180"/>
      <c r="J11" s="181"/>
    </row>
    <row r="12" spans="4:10" ht="13.15" customHeight="1" x14ac:dyDescent="0.2">
      <c r="D12" s="348" t="s">
        <v>166</v>
      </c>
      <c r="E12" s="349"/>
      <c r="F12" s="349"/>
      <c r="G12" s="349"/>
      <c r="H12" s="349"/>
      <c r="I12" s="349"/>
      <c r="J12" s="350"/>
    </row>
    <row r="13" spans="4:10" ht="13.15" customHeight="1" x14ac:dyDescent="0.2">
      <c r="D13" s="348"/>
      <c r="E13" s="349"/>
      <c r="F13" s="349"/>
      <c r="G13" s="349"/>
      <c r="H13" s="349"/>
      <c r="I13" s="349"/>
      <c r="J13" s="350"/>
    </row>
    <row r="14" spans="4:10" ht="13.9" customHeight="1" thickBot="1" x14ac:dyDescent="0.25">
      <c r="D14" s="182"/>
      <c r="E14" s="183"/>
      <c r="F14" s="183"/>
      <c r="G14" s="183"/>
      <c r="H14" s="183"/>
      <c r="I14" s="183"/>
      <c r="J14" s="184"/>
    </row>
    <row r="15" spans="4:10" ht="13.5" thickTop="1" x14ac:dyDescent="0.2">
      <c r="D15" s="351" t="s">
        <v>170</v>
      </c>
      <c r="E15" s="351"/>
      <c r="F15" s="351"/>
      <c r="G15" s="351"/>
      <c r="H15" s="351"/>
      <c r="I15" s="351"/>
      <c r="J15" s="351"/>
    </row>
    <row r="16" spans="4:10" x14ac:dyDescent="0.2">
      <c r="D16" s="352"/>
      <c r="E16" s="352"/>
      <c r="F16" s="352"/>
      <c r="G16" s="352"/>
      <c r="H16" s="352"/>
      <c r="I16" s="352"/>
      <c r="J16" s="352"/>
    </row>
  </sheetData>
  <sheetProtection password="DA28" sheet="1" objects="1" scenarios="1"/>
  <mergeCells count="2">
    <mergeCell ref="D12:J13"/>
    <mergeCell ref="D15:J16"/>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6"/>
  <dimension ref="A1:U20"/>
  <sheetViews>
    <sheetView topLeftCell="A7" zoomScale="120" zoomScaleNormal="120" workbookViewId="0">
      <selection activeCell="G23" sqref="G23"/>
    </sheetView>
  </sheetViews>
  <sheetFormatPr defaultColWidth="9.140625" defaultRowHeight="12.75" x14ac:dyDescent="0.2"/>
  <cols>
    <col min="1" max="1" width="30.28515625" style="14" customWidth="1"/>
    <col min="2" max="2" width="19.85546875" style="14" customWidth="1"/>
    <col min="3" max="4" width="17.140625" style="14" bestFit="1" customWidth="1"/>
    <col min="5" max="5" width="18.5703125" style="14" customWidth="1"/>
    <col min="6" max="14" width="17.140625" style="14" bestFit="1" customWidth="1"/>
    <col min="15" max="19" width="15.85546875" style="14" bestFit="1" customWidth="1"/>
    <col min="20" max="21" width="17.140625" style="14" bestFit="1" customWidth="1"/>
    <col min="22" max="16384" width="9.140625" style="14"/>
  </cols>
  <sheetData>
    <row r="1" spans="1:21" ht="13.5" thickBot="1" x14ac:dyDescent="0.25"/>
    <row r="2" spans="1:21" ht="26.25" customHeight="1" thickTop="1" thickBot="1" x14ac:dyDescent="0.25">
      <c r="A2" s="453" t="s">
        <v>77</v>
      </c>
      <c r="B2" s="453"/>
      <c r="C2" s="453"/>
      <c r="D2" s="453"/>
      <c r="E2" s="453"/>
    </row>
    <row r="3" spans="1:21" s="38" customFormat="1" ht="26.25" customHeight="1" thickTop="1" thickBot="1" x14ac:dyDescent="0.25">
      <c r="A3" s="37"/>
      <c r="B3" s="37"/>
      <c r="C3" s="37"/>
      <c r="D3" s="37"/>
      <c r="E3" s="37"/>
    </row>
    <row r="4" spans="1:21" ht="48" customHeight="1" thickTop="1" thickBot="1" x14ac:dyDescent="0.25">
      <c r="A4" s="454" t="s">
        <v>189</v>
      </c>
      <c r="B4" s="455"/>
      <c r="C4" s="455"/>
      <c r="D4" s="455"/>
      <c r="E4" s="456"/>
      <c r="F4" s="15"/>
      <c r="G4" s="15"/>
      <c r="H4" s="15"/>
      <c r="I4" s="15"/>
    </row>
    <row r="5" spans="1:21" ht="48" customHeight="1" thickTop="1" x14ac:dyDescent="0.2"/>
    <row r="7" spans="1:21" s="21" customFormat="1" ht="24.75" customHeight="1" x14ac:dyDescent="0.15">
      <c r="A7" s="246" t="s">
        <v>225</v>
      </c>
      <c r="B7" s="33">
        <v>1</v>
      </c>
      <c r="C7" s="33">
        <v>2</v>
      </c>
      <c r="D7" s="33">
        <v>3</v>
      </c>
      <c r="E7" s="33">
        <v>4</v>
      </c>
      <c r="F7" s="33">
        <v>5</v>
      </c>
      <c r="G7" s="33">
        <v>6</v>
      </c>
      <c r="H7" s="33">
        <v>7</v>
      </c>
      <c r="I7" s="33">
        <v>8</v>
      </c>
      <c r="J7" s="33">
        <v>9</v>
      </c>
      <c r="K7" s="33">
        <v>10</v>
      </c>
      <c r="L7" s="33">
        <v>11</v>
      </c>
      <c r="M7" s="33">
        <v>12</v>
      </c>
      <c r="N7" s="33">
        <v>13</v>
      </c>
      <c r="O7" s="33">
        <v>14</v>
      </c>
      <c r="P7" s="33">
        <v>15</v>
      </c>
      <c r="Q7" s="33">
        <v>16</v>
      </c>
      <c r="R7" s="33">
        <v>17</v>
      </c>
      <c r="S7" s="33">
        <v>18</v>
      </c>
      <c r="T7" s="33">
        <v>19</v>
      </c>
      <c r="U7" s="33">
        <v>20</v>
      </c>
    </row>
    <row r="8" spans="1:21" s="21" customFormat="1" ht="24.6" customHeight="1" x14ac:dyDescent="0.15">
      <c r="A8" s="284" t="s">
        <v>24</v>
      </c>
      <c r="B8" s="18">
        <f>FNPVC!C7</f>
        <v>0</v>
      </c>
      <c r="C8" s="18">
        <f>FNPVC!D7</f>
        <v>0</v>
      </c>
      <c r="D8" s="18">
        <f>FNPVC!E7</f>
        <v>0</v>
      </c>
      <c r="E8" s="18">
        <f>FNPVC!F7</f>
        <v>0</v>
      </c>
      <c r="F8" s="18">
        <f>FNPVC!G7</f>
        <v>0</v>
      </c>
      <c r="G8" s="18">
        <f>FNPVC!H7</f>
        <v>0</v>
      </c>
      <c r="H8" s="18">
        <f>FNPVC!I7</f>
        <v>0</v>
      </c>
      <c r="I8" s="18">
        <f>FNPVC!J7</f>
        <v>0</v>
      </c>
      <c r="J8" s="18">
        <f>FNPVC!K7</f>
        <v>0</v>
      </c>
      <c r="K8" s="18">
        <f>FNPVC!L7</f>
        <v>0</v>
      </c>
      <c r="L8" s="18">
        <f>FNPVC!M7</f>
        <v>0</v>
      </c>
      <c r="M8" s="18">
        <f>FNPVC!N7</f>
        <v>0</v>
      </c>
      <c r="N8" s="18">
        <f>FNPVC!O7</f>
        <v>0</v>
      </c>
      <c r="O8" s="18">
        <f>FNPVC!P7</f>
        <v>0</v>
      </c>
      <c r="P8" s="18">
        <f>FNPVC!Q7</f>
        <v>0</v>
      </c>
      <c r="Q8" s="18">
        <f>FNPVC!R7</f>
        <v>0</v>
      </c>
      <c r="R8" s="18">
        <f>FNPVC!S7</f>
        <v>0</v>
      </c>
      <c r="S8" s="18">
        <f>FNPVC!T7</f>
        <v>0</v>
      </c>
      <c r="T8" s="18">
        <f>FNPVC!U7</f>
        <v>0</v>
      </c>
      <c r="U8" s="18">
        <f>FNPVC!V7</f>
        <v>0</v>
      </c>
    </row>
    <row r="9" spans="1:21" s="21" customFormat="1" ht="24.6" customHeight="1" x14ac:dyDescent="0.15">
      <c r="A9" s="286" t="s">
        <v>258</v>
      </c>
      <c r="B9" s="18">
        <f>FNPVC!C8</f>
        <v>0</v>
      </c>
      <c r="C9" s="18">
        <f>FNPVC!D8</f>
        <v>0</v>
      </c>
      <c r="D9" s="18">
        <f>FNPVC!E8</f>
        <v>0</v>
      </c>
      <c r="E9" s="18">
        <f>FNPVC!F8</f>
        <v>0</v>
      </c>
      <c r="F9" s="18">
        <f>FNPVC!G8</f>
        <v>0</v>
      </c>
      <c r="G9" s="18">
        <f>FNPVC!H8</f>
        <v>0</v>
      </c>
      <c r="H9" s="18">
        <f>FNPVC!I8</f>
        <v>0</v>
      </c>
      <c r="I9" s="18">
        <f>FNPVC!J8</f>
        <v>0</v>
      </c>
      <c r="J9" s="18">
        <f>FNPVC!K8</f>
        <v>0</v>
      </c>
      <c r="K9" s="18">
        <f>FNPVC!L8</f>
        <v>0</v>
      </c>
      <c r="L9" s="18">
        <f>FNPVC!M8</f>
        <v>0</v>
      </c>
      <c r="M9" s="18">
        <f>FNPVC!N8</f>
        <v>0</v>
      </c>
      <c r="N9" s="18">
        <f>FNPVC!O8</f>
        <v>0</v>
      </c>
      <c r="O9" s="18">
        <f>FNPVC!P8</f>
        <v>0</v>
      </c>
      <c r="P9" s="18">
        <f>FNPVC!Q8</f>
        <v>0</v>
      </c>
      <c r="Q9" s="18">
        <f>FNPVC!R8</f>
        <v>0</v>
      </c>
      <c r="R9" s="18">
        <f>FNPVC!S8</f>
        <v>0</v>
      </c>
      <c r="S9" s="18">
        <f>FNPVC!T8</f>
        <v>0</v>
      </c>
      <c r="T9" s="18">
        <f>FNPVC!U8</f>
        <v>0</v>
      </c>
      <c r="U9" s="18">
        <f>FNPVC!V8</f>
        <v>0</v>
      </c>
    </row>
    <row r="10" spans="1:21" s="22" customFormat="1" ht="24.6" customHeight="1" x14ac:dyDescent="0.15">
      <c r="A10" s="281" t="s">
        <v>33</v>
      </c>
      <c r="B10" s="19">
        <f t="shared" ref="B10:U10" si="0">SUM(B8:B9)</f>
        <v>0</v>
      </c>
      <c r="C10" s="19">
        <f t="shared" si="0"/>
        <v>0</v>
      </c>
      <c r="D10" s="19">
        <f t="shared" si="0"/>
        <v>0</v>
      </c>
      <c r="E10" s="19">
        <f t="shared" si="0"/>
        <v>0</v>
      </c>
      <c r="F10" s="19">
        <f t="shared" si="0"/>
        <v>0</v>
      </c>
      <c r="G10" s="19">
        <f t="shared" si="0"/>
        <v>0</v>
      </c>
      <c r="H10" s="19">
        <f t="shared" si="0"/>
        <v>0</v>
      </c>
      <c r="I10" s="19">
        <f t="shared" si="0"/>
        <v>0</v>
      </c>
      <c r="J10" s="19">
        <f t="shared" si="0"/>
        <v>0</v>
      </c>
      <c r="K10" s="19">
        <f t="shared" si="0"/>
        <v>0</v>
      </c>
      <c r="L10" s="19">
        <f t="shared" si="0"/>
        <v>0</v>
      </c>
      <c r="M10" s="19">
        <f t="shared" si="0"/>
        <v>0</v>
      </c>
      <c r="N10" s="19">
        <f t="shared" si="0"/>
        <v>0</v>
      </c>
      <c r="O10" s="19">
        <f t="shared" si="0"/>
        <v>0</v>
      </c>
      <c r="P10" s="19">
        <f t="shared" si="0"/>
        <v>0</v>
      </c>
      <c r="Q10" s="19">
        <f t="shared" si="0"/>
        <v>0</v>
      </c>
      <c r="R10" s="19">
        <f t="shared" si="0"/>
        <v>0</v>
      </c>
      <c r="S10" s="19">
        <f t="shared" si="0"/>
        <v>0</v>
      </c>
      <c r="T10" s="19">
        <f t="shared" si="0"/>
        <v>0</v>
      </c>
      <c r="U10" s="19">
        <f t="shared" si="0"/>
        <v>0</v>
      </c>
    </row>
    <row r="11" spans="1:21" s="24" customFormat="1" ht="24.6" customHeight="1" x14ac:dyDescent="0.2">
      <c r="A11" s="285" t="str">
        <f>'Izvori financiranja'!A12</f>
        <v>Javni doprinos</v>
      </c>
      <c r="B11" s="23" t="e">
        <f>'Izvori financiranja'!C12</f>
        <v>#DIV/0!</v>
      </c>
      <c r="C11" s="23" t="e">
        <f>'Izvori financiranja'!D12</f>
        <v>#DIV/0!</v>
      </c>
      <c r="D11" s="23" t="e">
        <f>'Izvori financiranja'!E12</f>
        <v>#DIV/0!</v>
      </c>
      <c r="E11" s="23" t="e">
        <f>'Izvori financiranja'!F12</f>
        <v>#DIV/0!</v>
      </c>
      <c r="F11" s="23" t="e">
        <f>'Izvori financiranja'!G12</f>
        <v>#DIV/0!</v>
      </c>
      <c r="G11" s="23" t="e">
        <f>'Izvori financiranja'!H12</f>
        <v>#DIV/0!</v>
      </c>
      <c r="H11" s="23" t="e">
        <f>'Izvori financiranja'!I12</f>
        <v>#DIV/0!</v>
      </c>
      <c r="I11" s="23"/>
      <c r="J11" s="23"/>
      <c r="K11" s="23"/>
      <c r="L11" s="23"/>
      <c r="M11" s="23"/>
      <c r="N11" s="23"/>
      <c r="O11" s="23"/>
      <c r="P11" s="23"/>
      <c r="Q11" s="23"/>
      <c r="R11" s="23"/>
      <c r="S11" s="23"/>
      <c r="T11" s="23"/>
      <c r="U11" s="23"/>
    </row>
    <row r="12" spans="1:21" s="26" customFormat="1" ht="24.6" customHeight="1" x14ac:dyDescent="0.15">
      <c r="A12" s="286" t="s">
        <v>78</v>
      </c>
      <c r="B12" s="49"/>
      <c r="C12" s="49"/>
      <c r="D12" s="49"/>
      <c r="E12" s="49"/>
      <c r="F12" s="49"/>
      <c r="G12" s="49"/>
      <c r="H12" s="49"/>
      <c r="I12" s="49"/>
      <c r="J12" s="49"/>
      <c r="K12" s="49"/>
      <c r="L12" s="49"/>
      <c r="M12" s="49"/>
      <c r="N12" s="49"/>
      <c r="O12" s="49"/>
      <c r="P12" s="49"/>
      <c r="Q12" s="49"/>
      <c r="R12" s="49"/>
      <c r="S12" s="49"/>
      <c r="T12" s="49"/>
      <c r="U12" s="49"/>
    </row>
    <row r="13" spans="1:21" s="26" customFormat="1" ht="24.6" customHeight="1" x14ac:dyDescent="0.15">
      <c r="A13" s="286" t="s">
        <v>26</v>
      </c>
      <c r="B13" s="25">
        <f>FNPVC!C10</f>
        <v>0</v>
      </c>
      <c r="C13" s="25">
        <f>FNPVC!D10</f>
        <v>0</v>
      </c>
      <c r="D13" s="25">
        <f>FNPVC!E10</f>
        <v>0</v>
      </c>
      <c r="E13" s="25">
        <f>FNPVC!F10</f>
        <v>0</v>
      </c>
      <c r="F13" s="25">
        <f>FNPVC!G10</f>
        <v>0</v>
      </c>
      <c r="G13" s="25">
        <f>FNPVC!H10</f>
        <v>0</v>
      </c>
      <c r="H13" s="25">
        <f>FNPVC!I10</f>
        <v>0</v>
      </c>
      <c r="I13" s="25">
        <f>FNPVC!J10</f>
        <v>0</v>
      </c>
      <c r="J13" s="25">
        <f>FNPVC!K10</f>
        <v>0</v>
      </c>
      <c r="K13" s="25">
        <f>FNPVC!L10</f>
        <v>0</v>
      </c>
      <c r="L13" s="25">
        <f>FNPVC!M10</f>
        <v>0</v>
      </c>
      <c r="M13" s="25">
        <f>FNPVC!N10</f>
        <v>0</v>
      </c>
      <c r="N13" s="25">
        <f>FNPVC!O10</f>
        <v>0</v>
      </c>
      <c r="O13" s="25">
        <f>FNPVC!P10</f>
        <v>0</v>
      </c>
      <c r="P13" s="25">
        <f>FNPVC!Q10</f>
        <v>0</v>
      </c>
      <c r="Q13" s="25">
        <f>FNPVC!R10</f>
        <v>0</v>
      </c>
      <c r="R13" s="25">
        <f>FNPVC!S10</f>
        <v>0</v>
      </c>
      <c r="S13" s="25">
        <f>FNPVC!T10</f>
        <v>0</v>
      </c>
      <c r="T13" s="25">
        <f>FNPVC!U10</f>
        <v>0</v>
      </c>
      <c r="U13" s="25">
        <f>FNPVC!V10</f>
        <v>0</v>
      </c>
    </row>
    <row r="14" spans="1:21" s="26" customFormat="1" ht="24.6" customHeight="1" x14ac:dyDescent="0.15">
      <c r="A14" s="286" t="s">
        <v>19</v>
      </c>
      <c r="B14" s="25">
        <f>FNPVC!C11</f>
        <v>0</v>
      </c>
      <c r="C14" s="25">
        <f>FNPVC!D11</f>
        <v>0</v>
      </c>
      <c r="D14" s="25">
        <f>FNPVC!E11</f>
        <v>0</v>
      </c>
      <c r="E14" s="25">
        <f>FNPVC!F11</f>
        <v>0</v>
      </c>
      <c r="F14" s="25">
        <f>FNPVC!G11</f>
        <v>0</v>
      </c>
      <c r="G14" s="25">
        <f>FNPVC!H11</f>
        <v>0</v>
      </c>
      <c r="H14" s="25">
        <f>FNPVC!I11</f>
        <v>0</v>
      </c>
      <c r="I14" s="25">
        <f>FNPVC!J11</f>
        <v>0</v>
      </c>
      <c r="J14" s="25">
        <f>FNPVC!K11</f>
        <v>0</v>
      </c>
      <c r="K14" s="25">
        <f>FNPVC!L11</f>
        <v>0</v>
      </c>
      <c r="L14" s="25">
        <f>FNPVC!M11</f>
        <v>0</v>
      </c>
      <c r="M14" s="25">
        <f>FNPVC!N11</f>
        <v>0</v>
      </c>
      <c r="N14" s="25">
        <f>FNPVC!O11</f>
        <v>0</v>
      </c>
      <c r="O14" s="25">
        <f>FNPVC!P11</f>
        <v>0</v>
      </c>
      <c r="P14" s="25">
        <f>FNPVC!Q11</f>
        <v>0</v>
      </c>
      <c r="Q14" s="25">
        <f>FNPVC!R11</f>
        <v>0</v>
      </c>
      <c r="R14" s="25">
        <f>FNPVC!S11</f>
        <v>0</v>
      </c>
      <c r="S14" s="25">
        <f>FNPVC!T11</f>
        <v>0</v>
      </c>
      <c r="T14" s="25">
        <f>FNPVC!U11</f>
        <v>0</v>
      </c>
      <c r="U14" s="25">
        <f>FNPVC!V11</f>
        <v>0</v>
      </c>
    </row>
    <row r="15" spans="1:21" s="28" customFormat="1" ht="24.6" customHeight="1" x14ac:dyDescent="0.15">
      <c r="A15" s="281" t="s">
        <v>32</v>
      </c>
      <c r="B15" s="27" t="e">
        <f t="shared" ref="B15:U15" si="1">SUM(B11:B14)</f>
        <v>#DIV/0!</v>
      </c>
      <c r="C15" s="27" t="e">
        <f t="shared" si="1"/>
        <v>#DIV/0!</v>
      </c>
      <c r="D15" s="27" t="e">
        <f t="shared" si="1"/>
        <v>#DIV/0!</v>
      </c>
      <c r="E15" s="27" t="e">
        <f t="shared" si="1"/>
        <v>#DIV/0!</v>
      </c>
      <c r="F15" s="27" t="e">
        <f t="shared" si="1"/>
        <v>#DIV/0!</v>
      </c>
      <c r="G15" s="27" t="e">
        <f t="shared" si="1"/>
        <v>#DIV/0!</v>
      </c>
      <c r="H15" s="27" t="e">
        <f t="shared" si="1"/>
        <v>#DIV/0!</v>
      </c>
      <c r="I15" s="27">
        <f t="shared" si="1"/>
        <v>0</v>
      </c>
      <c r="J15" s="27">
        <f t="shared" si="1"/>
        <v>0</v>
      </c>
      <c r="K15" s="27">
        <f t="shared" si="1"/>
        <v>0</v>
      </c>
      <c r="L15" s="27">
        <f t="shared" si="1"/>
        <v>0</v>
      </c>
      <c r="M15" s="27">
        <f t="shared" si="1"/>
        <v>0</v>
      </c>
      <c r="N15" s="27">
        <f t="shared" si="1"/>
        <v>0</v>
      </c>
      <c r="O15" s="27">
        <f t="shared" si="1"/>
        <v>0</v>
      </c>
      <c r="P15" s="27">
        <f t="shared" si="1"/>
        <v>0</v>
      </c>
      <c r="Q15" s="27">
        <f t="shared" si="1"/>
        <v>0</v>
      </c>
      <c r="R15" s="27">
        <f t="shared" si="1"/>
        <v>0</v>
      </c>
      <c r="S15" s="27">
        <f t="shared" si="1"/>
        <v>0</v>
      </c>
      <c r="T15" s="27">
        <f t="shared" si="1"/>
        <v>0</v>
      </c>
      <c r="U15" s="27">
        <f t="shared" si="1"/>
        <v>0</v>
      </c>
    </row>
    <row r="16" spans="1:21" s="28" customFormat="1" ht="24.6" customHeight="1" thickBot="1" x14ac:dyDescent="0.2">
      <c r="A16" s="281" t="s">
        <v>28</v>
      </c>
      <c r="B16" s="34" t="e">
        <f t="shared" ref="B16:U16" si="2">B10-B15</f>
        <v>#DIV/0!</v>
      </c>
      <c r="C16" s="27" t="e">
        <f t="shared" si="2"/>
        <v>#DIV/0!</v>
      </c>
      <c r="D16" s="27" t="e">
        <f t="shared" si="2"/>
        <v>#DIV/0!</v>
      </c>
      <c r="E16" s="27" t="e">
        <f t="shared" si="2"/>
        <v>#DIV/0!</v>
      </c>
      <c r="F16" s="27" t="e">
        <f t="shared" si="2"/>
        <v>#DIV/0!</v>
      </c>
      <c r="G16" s="27" t="e">
        <f t="shared" si="2"/>
        <v>#DIV/0!</v>
      </c>
      <c r="H16" s="27" t="e">
        <f t="shared" si="2"/>
        <v>#DIV/0!</v>
      </c>
      <c r="I16" s="27">
        <f t="shared" si="2"/>
        <v>0</v>
      </c>
      <c r="J16" s="27">
        <f t="shared" si="2"/>
        <v>0</v>
      </c>
      <c r="K16" s="27">
        <f t="shared" si="2"/>
        <v>0</v>
      </c>
      <c r="L16" s="27">
        <f t="shared" si="2"/>
        <v>0</v>
      </c>
      <c r="M16" s="27">
        <f t="shared" si="2"/>
        <v>0</v>
      </c>
      <c r="N16" s="27">
        <f t="shared" si="2"/>
        <v>0</v>
      </c>
      <c r="O16" s="27">
        <f t="shared" si="2"/>
        <v>0</v>
      </c>
      <c r="P16" s="27">
        <f t="shared" si="2"/>
        <v>0</v>
      </c>
      <c r="Q16" s="27">
        <f t="shared" si="2"/>
        <v>0</v>
      </c>
      <c r="R16" s="27">
        <f t="shared" si="2"/>
        <v>0</v>
      </c>
      <c r="S16" s="27">
        <f t="shared" si="2"/>
        <v>0</v>
      </c>
      <c r="T16" s="27">
        <f t="shared" si="2"/>
        <v>0</v>
      </c>
      <c r="U16" s="27">
        <f t="shared" si="2"/>
        <v>0</v>
      </c>
    </row>
    <row r="17" spans="1:21" s="21" customFormat="1" ht="17.45" customHeight="1" thickTop="1" thickBot="1" x14ac:dyDescent="0.25">
      <c r="A17" s="287" t="s">
        <v>23</v>
      </c>
      <c r="B17" s="36">
        <v>0.04</v>
      </c>
      <c r="C17" s="29"/>
      <c r="D17" s="29"/>
      <c r="E17" s="29"/>
      <c r="F17" s="29"/>
      <c r="G17" s="29"/>
      <c r="H17" s="29"/>
      <c r="I17" s="29"/>
      <c r="J17" s="29"/>
      <c r="K17" s="29"/>
      <c r="L17" s="29"/>
      <c r="M17" s="29"/>
      <c r="N17" s="29"/>
      <c r="O17" s="29"/>
      <c r="P17" s="29"/>
      <c r="Q17" s="29"/>
      <c r="R17" s="29"/>
      <c r="S17" s="29"/>
      <c r="T17" s="29"/>
      <c r="U17" s="29"/>
    </row>
    <row r="18" spans="1:21" s="21" customFormat="1" ht="17.45" customHeight="1" thickTop="1" thickBot="1" x14ac:dyDescent="0.25">
      <c r="A18" s="288" t="s">
        <v>7</v>
      </c>
      <c r="B18" s="35" t="e">
        <f>NPV(B$17,B16:V16)</f>
        <v>#DIV/0!</v>
      </c>
      <c r="C18" s="30"/>
      <c r="D18" s="30"/>
      <c r="E18" s="30"/>
      <c r="F18" s="30"/>
      <c r="G18" s="30"/>
      <c r="H18" s="30"/>
      <c r="I18" s="30"/>
      <c r="J18" s="30"/>
      <c r="K18" s="30"/>
      <c r="L18" s="30"/>
      <c r="M18" s="30"/>
      <c r="N18" s="30"/>
      <c r="O18" s="30"/>
      <c r="P18" s="30"/>
      <c r="Q18" s="30"/>
      <c r="R18" s="30"/>
      <c r="S18" s="30"/>
      <c r="T18" s="30"/>
      <c r="U18" s="30"/>
    </row>
    <row r="19" spans="1:21" s="21" customFormat="1" ht="17.45" customHeight="1" thickTop="1" thickBot="1" x14ac:dyDescent="0.25">
      <c r="A19" s="328" t="s">
        <v>8</v>
      </c>
      <c r="B19" s="327" t="e">
        <f>IRR(B16:U16)</f>
        <v>#VALUE!</v>
      </c>
      <c r="C19" s="30"/>
      <c r="D19" s="30"/>
      <c r="E19" s="30"/>
      <c r="F19" s="30"/>
      <c r="G19" s="30"/>
      <c r="H19" s="30"/>
      <c r="I19" s="30"/>
      <c r="J19" s="30"/>
      <c r="K19" s="30"/>
      <c r="L19" s="30"/>
      <c r="M19" s="30"/>
      <c r="N19" s="30"/>
      <c r="O19" s="30"/>
      <c r="P19" s="30"/>
      <c r="Q19" s="30"/>
      <c r="R19" s="30"/>
      <c r="S19" s="30"/>
      <c r="T19" s="30"/>
      <c r="U19" s="30"/>
    </row>
    <row r="20" spans="1:21" s="21" customFormat="1" ht="17.45" customHeight="1" thickTop="1" x14ac:dyDescent="0.15">
      <c r="F20" s="31"/>
    </row>
  </sheetData>
  <mergeCells count="2">
    <mergeCell ref="A2:E2"/>
    <mergeCell ref="A4:E4"/>
  </mergeCells>
  <phoneticPr fontId="9" type="noConversion"/>
  <pageMargins left="0.75" right="0.75" top="1" bottom="1" header="0.5" footer="0.5"/>
  <pageSetup paperSize="8"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7"/>
  <dimension ref="A1:AT46"/>
  <sheetViews>
    <sheetView zoomScale="130" zoomScaleNormal="130" workbookViewId="0">
      <pane ySplit="1" topLeftCell="A2" activePane="bottomLeft" state="frozen"/>
      <selection activeCell="H24" sqref="H24"/>
      <selection pane="bottomLeft" activeCell="A4" sqref="A4:E5"/>
    </sheetView>
  </sheetViews>
  <sheetFormatPr defaultColWidth="9.140625" defaultRowHeight="12.75" x14ac:dyDescent="0.2"/>
  <cols>
    <col min="1" max="1" width="53.140625" customWidth="1"/>
    <col min="2" max="2" width="19.5703125" customWidth="1"/>
    <col min="3" max="3" width="13.140625" style="151" customWidth="1"/>
    <col min="4" max="4" width="13.140625" style="151" bestFit="1" customWidth="1"/>
    <col min="5" max="5" width="11.85546875" style="151" customWidth="1"/>
    <col min="6" max="21" width="13.140625" style="151" bestFit="1" customWidth="1"/>
    <col min="22" max="22" width="10.28515625" customWidth="1"/>
    <col min="35" max="46" width="9.140625" style="94"/>
  </cols>
  <sheetData>
    <row r="1" spans="1:46" ht="13.5" thickBot="1" x14ac:dyDescent="0.25"/>
    <row r="2" spans="1:46" ht="20.45" customHeight="1" thickTop="1" thickBot="1" x14ac:dyDescent="0.25">
      <c r="A2" s="457" t="s">
        <v>125</v>
      </c>
      <c r="B2" s="458"/>
      <c r="C2" s="458"/>
      <c r="D2" s="458"/>
      <c r="E2" s="459"/>
    </row>
    <row r="3" spans="1:46" ht="13.5" customHeight="1" thickTop="1" thickBot="1" x14ac:dyDescent="0.25">
      <c r="C3"/>
      <c r="D3"/>
      <c r="E3"/>
      <c r="F3"/>
      <c r="G3"/>
      <c r="H3"/>
      <c r="I3"/>
      <c r="J3"/>
      <c r="K3"/>
      <c r="L3"/>
      <c r="M3"/>
      <c r="N3"/>
      <c r="O3"/>
      <c r="P3"/>
      <c r="Q3"/>
      <c r="R3"/>
      <c r="S3"/>
      <c r="T3"/>
      <c r="U3"/>
      <c r="AI3"/>
      <c r="AJ3"/>
      <c r="AK3"/>
      <c r="AL3"/>
      <c r="AM3"/>
      <c r="AN3"/>
      <c r="AO3"/>
      <c r="AP3"/>
      <c r="AQ3"/>
      <c r="AR3"/>
      <c r="AS3"/>
      <c r="AT3"/>
    </row>
    <row r="4" spans="1:46" ht="12.75" customHeight="1" thickTop="1" x14ac:dyDescent="0.2">
      <c r="A4" s="460" t="s">
        <v>279</v>
      </c>
      <c r="B4" s="461"/>
      <c r="C4" s="461"/>
      <c r="D4" s="461"/>
      <c r="E4" s="462"/>
    </row>
    <row r="5" spans="1:46" ht="53.45" customHeight="1" thickBot="1" x14ac:dyDescent="0.25">
      <c r="A5" s="463"/>
      <c r="B5" s="464"/>
      <c r="C5" s="464"/>
      <c r="D5" s="464"/>
      <c r="E5" s="465"/>
    </row>
    <row r="6" spans="1:46" ht="26.45" customHeight="1" thickTop="1" x14ac:dyDescent="0.2">
      <c r="C6"/>
      <c r="D6"/>
      <c r="E6"/>
      <c r="F6"/>
      <c r="G6"/>
      <c r="H6"/>
      <c r="I6"/>
      <c r="J6"/>
      <c r="K6"/>
      <c r="L6"/>
      <c r="M6"/>
      <c r="N6"/>
      <c r="O6"/>
      <c r="P6"/>
      <c r="Q6"/>
      <c r="R6"/>
      <c r="S6"/>
      <c r="T6"/>
      <c r="U6"/>
      <c r="AI6"/>
      <c r="AJ6"/>
      <c r="AK6"/>
      <c r="AL6"/>
      <c r="AM6"/>
      <c r="AN6"/>
      <c r="AO6"/>
      <c r="AP6"/>
      <c r="AQ6"/>
      <c r="AR6"/>
      <c r="AS6"/>
      <c r="AT6"/>
    </row>
    <row r="7" spans="1:46" s="153" customFormat="1" ht="17.25" customHeight="1" x14ac:dyDescent="0.2">
      <c r="A7" s="289" t="s">
        <v>116</v>
      </c>
      <c r="B7" s="305" t="s">
        <v>246</v>
      </c>
      <c r="C7" s="307">
        <v>1</v>
      </c>
      <c r="D7" s="307">
        <v>2</v>
      </c>
      <c r="E7" s="307">
        <v>3</v>
      </c>
      <c r="F7" s="307">
        <v>4</v>
      </c>
      <c r="G7" s="307">
        <v>5</v>
      </c>
      <c r="H7" s="307">
        <v>0</v>
      </c>
      <c r="I7" s="307">
        <v>7</v>
      </c>
      <c r="J7" s="307">
        <v>8</v>
      </c>
      <c r="K7" s="307">
        <v>9</v>
      </c>
      <c r="L7" s="307">
        <v>10</v>
      </c>
      <c r="M7" s="307">
        <v>11</v>
      </c>
      <c r="N7" s="307">
        <v>12</v>
      </c>
      <c r="O7" s="307">
        <v>13</v>
      </c>
      <c r="P7" s="307">
        <v>14</v>
      </c>
      <c r="Q7" s="307">
        <v>15</v>
      </c>
      <c r="R7" s="307">
        <v>16</v>
      </c>
      <c r="S7" s="307">
        <v>17</v>
      </c>
      <c r="T7" s="307">
        <v>18</v>
      </c>
      <c r="U7" s="307">
        <v>19</v>
      </c>
      <c r="V7" s="307">
        <v>20</v>
      </c>
    </row>
    <row r="8" spans="1:46" s="155" customFormat="1" ht="33.75" customHeight="1" x14ac:dyDescent="0.15">
      <c r="A8" s="339" t="s">
        <v>260</v>
      </c>
      <c r="B8" s="154"/>
      <c r="C8" s="329"/>
      <c r="D8" s="329"/>
      <c r="E8" s="329"/>
      <c r="F8" s="329"/>
      <c r="G8" s="329"/>
      <c r="H8" s="329"/>
      <c r="I8" s="329"/>
      <c r="J8" s="329"/>
      <c r="K8" s="329"/>
      <c r="L8" s="329"/>
      <c r="M8" s="329"/>
      <c r="N8" s="329"/>
      <c r="O8" s="329"/>
      <c r="P8" s="329"/>
      <c r="Q8" s="329"/>
      <c r="R8" s="329"/>
      <c r="S8" s="329"/>
      <c r="T8" s="329"/>
      <c r="U8" s="329"/>
      <c r="V8" s="329"/>
      <c r="AI8" s="156"/>
      <c r="AJ8" s="156"/>
      <c r="AK8" s="156"/>
      <c r="AL8" s="156"/>
      <c r="AM8" s="156"/>
      <c r="AN8" s="156"/>
      <c r="AO8" s="156"/>
      <c r="AP8" s="156"/>
      <c r="AQ8" s="156"/>
      <c r="AR8" s="156"/>
      <c r="AS8" s="156"/>
      <c r="AT8" s="156"/>
    </row>
    <row r="9" spans="1:46" s="153" customFormat="1" ht="17.25" customHeight="1" x14ac:dyDescent="0.2">
      <c r="A9" s="289" t="s">
        <v>115</v>
      </c>
      <c r="B9" s="306" t="s">
        <v>247</v>
      </c>
      <c r="C9" s="307">
        <f>C19</f>
        <v>1</v>
      </c>
      <c r="D9" s="307">
        <f t="shared" ref="D9:U9" si="0">D19</f>
        <v>2</v>
      </c>
      <c r="E9" s="307">
        <f t="shared" si="0"/>
        <v>3</v>
      </c>
      <c r="F9" s="307">
        <f t="shared" si="0"/>
        <v>4</v>
      </c>
      <c r="G9" s="307">
        <f t="shared" si="0"/>
        <v>5</v>
      </c>
      <c r="H9" s="307">
        <f t="shared" si="0"/>
        <v>6</v>
      </c>
      <c r="I9" s="307">
        <f t="shared" si="0"/>
        <v>7</v>
      </c>
      <c r="J9" s="307">
        <f t="shared" si="0"/>
        <v>8</v>
      </c>
      <c r="K9" s="307">
        <f t="shared" si="0"/>
        <v>9</v>
      </c>
      <c r="L9" s="307">
        <f t="shared" si="0"/>
        <v>10</v>
      </c>
      <c r="M9" s="307">
        <f t="shared" si="0"/>
        <v>11</v>
      </c>
      <c r="N9" s="307">
        <f t="shared" si="0"/>
        <v>12</v>
      </c>
      <c r="O9" s="307">
        <f t="shared" si="0"/>
        <v>13</v>
      </c>
      <c r="P9" s="307">
        <f t="shared" si="0"/>
        <v>14</v>
      </c>
      <c r="Q9" s="307">
        <f t="shared" si="0"/>
        <v>15</v>
      </c>
      <c r="R9" s="307">
        <f t="shared" si="0"/>
        <v>16</v>
      </c>
      <c r="S9" s="307">
        <f t="shared" si="0"/>
        <v>17</v>
      </c>
      <c r="T9" s="307">
        <f t="shared" si="0"/>
        <v>18</v>
      </c>
      <c r="U9" s="307">
        <f t="shared" si="0"/>
        <v>19</v>
      </c>
      <c r="V9" s="307">
        <v>20</v>
      </c>
    </row>
    <row r="10" spans="1:46" s="155" customFormat="1" ht="45" x14ac:dyDescent="0.15">
      <c r="A10" s="340" t="s">
        <v>191</v>
      </c>
      <c r="B10" s="154"/>
      <c r="C10" s="314">
        <v>80</v>
      </c>
      <c r="D10" s="314">
        <v>97</v>
      </c>
      <c r="E10" s="314">
        <v>114</v>
      </c>
      <c r="F10" s="314">
        <v>131</v>
      </c>
      <c r="G10" s="314">
        <v>148</v>
      </c>
      <c r="H10" s="314">
        <v>165</v>
      </c>
      <c r="I10" s="314">
        <v>182</v>
      </c>
      <c r="J10" s="314">
        <v>199</v>
      </c>
      <c r="K10" s="314">
        <v>216</v>
      </c>
      <c r="L10" s="314">
        <v>233</v>
      </c>
      <c r="M10" s="314">
        <v>250</v>
      </c>
      <c r="N10" s="314">
        <v>278</v>
      </c>
      <c r="O10" s="314">
        <v>306</v>
      </c>
      <c r="P10" s="314">
        <v>334</v>
      </c>
      <c r="Q10" s="314">
        <v>362</v>
      </c>
      <c r="R10" s="314">
        <v>390</v>
      </c>
      <c r="S10" s="314">
        <v>417</v>
      </c>
      <c r="T10" s="314">
        <v>444</v>
      </c>
      <c r="U10" s="314">
        <v>471</v>
      </c>
      <c r="V10" s="314">
        <v>498</v>
      </c>
      <c r="AI10" s="156"/>
      <c r="AJ10" s="156"/>
      <c r="AK10" s="156"/>
      <c r="AL10" s="156"/>
      <c r="AM10" s="156"/>
      <c r="AN10" s="156"/>
      <c r="AO10" s="156"/>
      <c r="AP10" s="156"/>
      <c r="AQ10" s="156"/>
      <c r="AR10" s="156"/>
      <c r="AS10" s="156"/>
      <c r="AT10" s="156"/>
    </row>
    <row r="11" spans="1:46" s="155" customFormat="1" ht="13.15" customHeight="1" x14ac:dyDescent="0.2">
      <c r="A11" s="290"/>
      <c r="C11" s="157"/>
      <c r="D11" s="157"/>
      <c r="E11" s="157"/>
      <c r="F11" s="157"/>
      <c r="G11" s="157"/>
      <c r="H11" s="157"/>
      <c r="I11" s="157"/>
      <c r="J11" s="157"/>
      <c r="K11" s="157"/>
      <c r="L11" s="157"/>
      <c r="M11" s="157"/>
      <c r="N11" s="157"/>
      <c r="O11" s="157"/>
      <c r="P11" s="157"/>
      <c r="Q11" s="157"/>
      <c r="R11" s="157"/>
      <c r="S11" s="157"/>
      <c r="T11" s="157"/>
      <c r="U11" s="157"/>
      <c r="V11" s="157"/>
      <c r="AI11" s="156"/>
      <c r="AJ11" s="156"/>
      <c r="AK11" s="156"/>
      <c r="AL11" s="156"/>
      <c r="AM11" s="156"/>
      <c r="AN11" s="156"/>
      <c r="AO11" s="156"/>
      <c r="AP11" s="156"/>
      <c r="AQ11" s="156"/>
      <c r="AR11" s="156"/>
      <c r="AS11" s="156"/>
      <c r="AT11" s="156"/>
    </row>
    <row r="12" spans="1:46" s="155" customFormat="1" ht="13.15" customHeight="1" x14ac:dyDescent="0.2">
      <c r="A12" s="291" t="s">
        <v>150</v>
      </c>
      <c r="B12" s="170" t="s">
        <v>151</v>
      </c>
      <c r="C12" s="152">
        <v>1</v>
      </c>
      <c r="D12" s="152">
        <v>2</v>
      </c>
      <c r="E12" s="152">
        <v>3</v>
      </c>
      <c r="F12" s="152">
        <v>4</v>
      </c>
      <c r="G12" s="152">
        <v>5</v>
      </c>
      <c r="H12" s="152">
        <v>6</v>
      </c>
      <c r="I12" s="152">
        <v>7</v>
      </c>
      <c r="J12" s="152">
        <v>8</v>
      </c>
      <c r="K12" s="152">
        <v>9</v>
      </c>
      <c r="L12" s="152">
        <v>10</v>
      </c>
      <c r="M12" s="152">
        <v>11</v>
      </c>
      <c r="N12" s="152">
        <v>12</v>
      </c>
      <c r="O12" s="152">
        <v>13</v>
      </c>
      <c r="P12" s="152">
        <v>14</v>
      </c>
      <c r="Q12" s="152">
        <v>15</v>
      </c>
      <c r="R12" s="152">
        <v>16</v>
      </c>
      <c r="S12" s="152">
        <v>17</v>
      </c>
      <c r="T12" s="152">
        <v>18</v>
      </c>
      <c r="U12" s="152">
        <v>19</v>
      </c>
      <c r="V12" s="152">
        <v>20</v>
      </c>
      <c r="AI12" s="156"/>
      <c r="AJ12" s="156"/>
      <c r="AK12" s="156"/>
      <c r="AL12" s="156"/>
      <c r="AM12" s="156"/>
      <c r="AN12" s="156"/>
      <c r="AO12" s="156"/>
      <c r="AP12" s="156"/>
      <c r="AQ12" s="156"/>
      <c r="AR12" s="156"/>
      <c r="AS12" s="156"/>
      <c r="AT12" s="156"/>
    </row>
    <row r="13" spans="1:46" s="155" customFormat="1" ht="13.15" customHeight="1" x14ac:dyDescent="0.2">
      <c r="A13" s="292" t="s">
        <v>68</v>
      </c>
      <c r="B13" s="154">
        <v>-0.63400000000000001</v>
      </c>
      <c r="C13" s="169">
        <f>$B$13*'Operativni P&amp;T'!B11</f>
        <v>0</v>
      </c>
      <c r="D13" s="169">
        <f>$B$13*'Operativni P&amp;T'!D11</f>
        <v>0</v>
      </c>
      <c r="E13" s="169">
        <f>$B$13*'Operativni P&amp;T'!F11</f>
        <v>0</v>
      </c>
      <c r="F13" s="169">
        <f>$B$13*'Operativni P&amp;T'!H11</f>
        <v>0</v>
      </c>
      <c r="G13" s="169">
        <f>$B$13*'Operativni P&amp;T'!J11</f>
        <v>0</v>
      </c>
      <c r="H13" s="169">
        <f>$B$13*'Operativni P&amp;T'!L11</f>
        <v>0</v>
      </c>
      <c r="I13" s="169">
        <f>$B$13*'Operativni P&amp;T'!N11</f>
        <v>0</v>
      </c>
      <c r="J13" s="169">
        <f>$B$13*'Operativni P&amp;T'!P11</f>
        <v>0</v>
      </c>
      <c r="K13" s="169">
        <f>$B$13*'Operativni P&amp;T'!R11</f>
        <v>0</v>
      </c>
      <c r="L13" s="169">
        <f>$B$13*'Operativni P&amp;T'!T11</f>
        <v>0</v>
      </c>
      <c r="M13" s="169">
        <f>$B$13*'Operativni P&amp;T'!V11</f>
        <v>0</v>
      </c>
      <c r="N13" s="169">
        <f>$B$13*'Operativni P&amp;T'!X11</f>
        <v>0</v>
      </c>
      <c r="O13" s="169">
        <f>$B$13*'Operativni P&amp;T'!Z11</f>
        <v>0</v>
      </c>
      <c r="P13" s="169">
        <f>$B$13*'Operativni P&amp;T'!AB11</f>
        <v>0</v>
      </c>
      <c r="Q13" s="169">
        <f>$B$13*'Operativni P&amp;T'!AD11</f>
        <v>0</v>
      </c>
      <c r="R13" s="169">
        <f>$B$13*'Operativni P&amp;T'!AF11</f>
        <v>0</v>
      </c>
      <c r="S13" s="169">
        <f>$B$13*'Operativni P&amp;T'!AH11</f>
        <v>0</v>
      </c>
      <c r="T13" s="169">
        <f>$B$13*'Operativni P&amp;T'!AJ11</f>
        <v>0</v>
      </c>
      <c r="U13" s="169">
        <f>$B$13*'Operativni P&amp;T'!AL11</f>
        <v>0</v>
      </c>
      <c r="V13" s="169">
        <f>$B$13*'Operativni P&amp;T'!AN11</f>
        <v>0</v>
      </c>
      <c r="AI13" s="156"/>
      <c r="AJ13" s="156"/>
      <c r="AK13" s="156"/>
      <c r="AL13" s="156"/>
      <c r="AM13" s="156"/>
      <c r="AN13" s="156"/>
      <c r="AO13" s="156"/>
      <c r="AP13" s="156"/>
      <c r="AQ13" s="156"/>
      <c r="AR13" s="156"/>
      <c r="AS13" s="156"/>
      <c r="AT13" s="156"/>
    </row>
    <row r="14" spans="1:46" s="155" customFormat="1" ht="13.15" customHeight="1" x14ac:dyDescent="0.2">
      <c r="A14" s="292" t="s">
        <v>69</v>
      </c>
      <c r="B14" s="154">
        <v>-1.5209999999999999</v>
      </c>
      <c r="C14" s="169">
        <f>$B$14*'Operativni P&amp;T'!B12</f>
        <v>0</v>
      </c>
      <c r="D14" s="169">
        <f>$B$14*'Operativni P&amp;T'!D12</f>
        <v>0</v>
      </c>
      <c r="E14" s="169">
        <f>$B$14*'Operativni P&amp;T'!F12</f>
        <v>0</v>
      </c>
      <c r="F14" s="169">
        <f>$B$14*'Operativni P&amp;T'!H12</f>
        <v>0</v>
      </c>
      <c r="G14" s="169">
        <f>$B$14*'Operativni P&amp;T'!J12</f>
        <v>0</v>
      </c>
      <c r="H14" s="169">
        <f>$B$14*'Operativni P&amp;T'!L12</f>
        <v>0</v>
      </c>
      <c r="I14" s="169">
        <f>$B$14*'Operativni P&amp;T'!N12</f>
        <v>0</v>
      </c>
      <c r="J14" s="169">
        <f>$B$14*'Operativni P&amp;T'!P12</f>
        <v>0</v>
      </c>
      <c r="K14" s="169">
        <f>$B$14*'Operativni P&amp;T'!R12</f>
        <v>0</v>
      </c>
      <c r="L14" s="169">
        <f>$B$14*'Operativni P&amp;T'!T12</f>
        <v>0</v>
      </c>
      <c r="M14" s="169">
        <f>$B$14*'Operativni P&amp;T'!V12</f>
        <v>0</v>
      </c>
      <c r="N14" s="169">
        <f>$B$14*'Operativni P&amp;T'!X12</f>
        <v>0</v>
      </c>
      <c r="O14" s="169">
        <f>$B$14*'Operativni P&amp;T'!Z12</f>
        <v>0</v>
      </c>
      <c r="P14" s="169">
        <f>$B$14*'Operativni P&amp;T'!AB12</f>
        <v>0</v>
      </c>
      <c r="Q14" s="169">
        <f>$B$14*'Operativni P&amp;T'!AD12</f>
        <v>0</v>
      </c>
      <c r="R14" s="169">
        <f>$B$14*'Operativni P&amp;T'!AF12</f>
        <v>0</v>
      </c>
      <c r="S14" s="169">
        <f>$B$14*'Operativni P&amp;T'!AH12</f>
        <v>0</v>
      </c>
      <c r="T14" s="169">
        <f>$B$14*'Operativni P&amp;T'!AJ12</f>
        <v>0</v>
      </c>
      <c r="U14" s="169">
        <f>$B$14*'Operativni P&amp;T'!AL12</f>
        <v>0</v>
      </c>
      <c r="V14" s="169">
        <f>$B$14*'Operativni P&amp;T'!AN12</f>
        <v>0</v>
      </c>
      <c r="AI14" s="156"/>
      <c r="AJ14" s="156"/>
      <c r="AK14" s="156"/>
      <c r="AL14" s="156"/>
      <c r="AM14" s="156"/>
      <c r="AN14" s="156"/>
      <c r="AO14" s="156"/>
      <c r="AP14" s="156"/>
      <c r="AQ14" s="156"/>
      <c r="AR14" s="156"/>
      <c r="AS14" s="156"/>
      <c r="AT14" s="156"/>
    </row>
    <row r="15" spans="1:46" s="155" customFormat="1" ht="13.15" customHeight="1" x14ac:dyDescent="0.2">
      <c r="A15" s="292" t="s">
        <v>70</v>
      </c>
      <c r="B15" s="154">
        <v>-0.53</v>
      </c>
      <c r="C15" s="169">
        <f>$B$15*'Operativni P&amp;T'!B13</f>
        <v>0</v>
      </c>
      <c r="D15" s="169">
        <f>$B$15*'Operativni P&amp;T'!D13</f>
        <v>0</v>
      </c>
      <c r="E15" s="169">
        <f>$B$15*'Operativni P&amp;T'!F13</f>
        <v>0</v>
      </c>
      <c r="F15" s="169">
        <f>$B$15*'Operativni P&amp;T'!H13</f>
        <v>0</v>
      </c>
      <c r="G15" s="169">
        <f>$B$15*'Operativni P&amp;T'!J13</f>
        <v>0</v>
      </c>
      <c r="H15" s="169">
        <f>$B$15*'Operativni P&amp;T'!L13</f>
        <v>0</v>
      </c>
      <c r="I15" s="169">
        <f>$B$15*'Operativni P&amp;T'!N13</f>
        <v>0</v>
      </c>
      <c r="J15" s="169">
        <f>$B$15*'Operativni P&amp;T'!P13</f>
        <v>0</v>
      </c>
      <c r="K15" s="169">
        <f>$B$15*'Operativni P&amp;T'!R13</f>
        <v>0</v>
      </c>
      <c r="L15" s="169">
        <f>$B$15*'Operativni P&amp;T'!T13</f>
        <v>0</v>
      </c>
      <c r="M15" s="169">
        <f>$B$15*'Operativni P&amp;T'!V13</f>
        <v>0</v>
      </c>
      <c r="N15" s="169">
        <f>$B$15*'Operativni P&amp;T'!X13</f>
        <v>0</v>
      </c>
      <c r="O15" s="169">
        <f>$B$15*'Operativni P&amp;T'!Z13</f>
        <v>0</v>
      </c>
      <c r="P15" s="169">
        <f>$B$15*'Operativni P&amp;T'!AB13</f>
        <v>0</v>
      </c>
      <c r="Q15" s="169">
        <f>$B$15*'Operativni P&amp;T'!AD13</f>
        <v>0</v>
      </c>
      <c r="R15" s="169">
        <f>$B$15*'Operativni P&amp;T'!AF13</f>
        <v>0</v>
      </c>
      <c r="S15" s="169">
        <f>$B$15*'Operativni P&amp;T'!AH13</f>
        <v>0</v>
      </c>
      <c r="T15" s="169">
        <f>$B$15*'Operativni P&amp;T'!AJ13</f>
        <v>0</v>
      </c>
      <c r="U15" s="169">
        <f>$B$15*'Operativni P&amp;T'!AL13</f>
        <v>0</v>
      </c>
      <c r="V15" s="169">
        <f>$B$15*'Operativni P&amp;T'!AN13</f>
        <v>0</v>
      </c>
      <c r="AI15" s="156"/>
      <c r="AJ15" s="156"/>
      <c r="AK15" s="156"/>
      <c r="AL15" s="156"/>
      <c r="AM15" s="156"/>
      <c r="AN15" s="156"/>
      <c r="AO15" s="156"/>
      <c r="AP15" s="156"/>
      <c r="AQ15" s="156"/>
      <c r="AR15" s="156"/>
      <c r="AS15" s="156"/>
      <c r="AT15" s="156"/>
    </row>
    <row r="16" spans="1:46" s="155" customFormat="1" ht="13.15" customHeight="1" x14ac:dyDescent="0.2">
      <c r="A16" s="292" t="s">
        <v>71</v>
      </c>
      <c r="B16" s="154">
        <v>-0.28699999999999998</v>
      </c>
      <c r="C16" s="169">
        <f>$B$16*'Operativni P&amp;T'!B14</f>
        <v>0</v>
      </c>
      <c r="D16" s="169">
        <f>$B$16*'Operativni P&amp;T'!D14</f>
        <v>0</v>
      </c>
      <c r="E16" s="169">
        <f>$B$16*'Operativni P&amp;T'!F14</f>
        <v>0</v>
      </c>
      <c r="F16" s="169">
        <f>$B$16*'Operativni P&amp;T'!H14</f>
        <v>0</v>
      </c>
      <c r="G16" s="169">
        <f>$B$16*'Operativni P&amp;T'!J14</f>
        <v>0</v>
      </c>
      <c r="H16" s="169">
        <f>$B$16*'Operativni P&amp;T'!L14</f>
        <v>0</v>
      </c>
      <c r="I16" s="169">
        <f>$B$16*'Operativni P&amp;T'!N14</f>
        <v>0</v>
      </c>
      <c r="J16" s="169">
        <f>$B$16*'Operativni P&amp;T'!P14</f>
        <v>0</v>
      </c>
      <c r="K16" s="169">
        <f>$B$16*'Operativni P&amp;T'!R14</f>
        <v>0</v>
      </c>
      <c r="L16" s="169">
        <f>$B$16*'Operativni P&amp;T'!T14</f>
        <v>0</v>
      </c>
      <c r="M16" s="169">
        <f>$B$16*'Operativni P&amp;T'!V14</f>
        <v>0</v>
      </c>
      <c r="N16" s="169">
        <f>$B$16*'Operativni P&amp;T'!X14</f>
        <v>0</v>
      </c>
      <c r="O16" s="169">
        <f>$B$16*'Operativni P&amp;T'!Z14</f>
        <v>0</v>
      </c>
      <c r="P16" s="169">
        <f>$B$16*'Operativni P&amp;T'!AB14</f>
        <v>0</v>
      </c>
      <c r="Q16" s="169">
        <f>$B$16*'Operativni P&amp;T'!AD14</f>
        <v>0</v>
      </c>
      <c r="R16" s="169">
        <f>$B$16*'Operativni P&amp;T'!AF14</f>
        <v>0</v>
      </c>
      <c r="S16" s="169">
        <f>$B$16*'Operativni P&amp;T'!AH14</f>
        <v>0</v>
      </c>
      <c r="T16" s="169">
        <f>$B$16*'Operativni P&amp;T'!AJ14</f>
        <v>0</v>
      </c>
      <c r="U16" s="169">
        <f>$B$16*'Operativni P&amp;T'!AL14</f>
        <v>0</v>
      </c>
      <c r="V16" s="169">
        <f>$B$16*'Operativni P&amp;T'!AN14</f>
        <v>0</v>
      </c>
      <c r="AI16" s="156"/>
      <c r="AJ16" s="156"/>
      <c r="AK16" s="156"/>
      <c r="AL16" s="156"/>
      <c r="AM16" s="156"/>
      <c r="AN16" s="156"/>
      <c r="AO16" s="156"/>
      <c r="AP16" s="156"/>
      <c r="AQ16" s="156"/>
      <c r="AR16" s="156"/>
      <c r="AS16" s="156"/>
      <c r="AT16" s="156"/>
    </row>
    <row r="17" spans="1:46" s="155" customFormat="1" ht="13.15" customHeight="1" x14ac:dyDescent="0.2">
      <c r="A17" s="292" t="s">
        <v>85</v>
      </c>
      <c r="B17" s="154">
        <v>-1.0369999999999999</v>
      </c>
      <c r="C17" s="169">
        <f>$B$17*'Operativni P&amp;T'!B15</f>
        <v>0</v>
      </c>
      <c r="D17" s="169">
        <f>$B$17*'Operativni P&amp;T'!D15</f>
        <v>0</v>
      </c>
      <c r="E17" s="169">
        <f>$B$17*'Operativni P&amp;T'!F15</f>
        <v>0</v>
      </c>
      <c r="F17" s="169">
        <f>$B$17*'Operativni P&amp;T'!H15</f>
        <v>0</v>
      </c>
      <c r="G17" s="169">
        <f>$B$17*'Operativni P&amp;T'!J15</f>
        <v>0</v>
      </c>
      <c r="H17" s="169">
        <f>$B$17*'Operativni P&amp;T'!L15</f>
        <v>0</v>
      </c>
      <c r="I17" s="169">
        <f>$B$17*'Operativni P&amp;T'!N15</f>
        <v>0</v>
      </c>
      <c r="J17" s="169">
        <f>$B$17*'Operativni P&amp;T'!P15</f>
        <v>0</v>
      </c>
      <c r="K17" s="169">
        <f>$B$17*'Operativni P&amp;T'!R15</f>
        <v>0</v>
      </c>
      <c r="L17" s="169">
        <f>$B$17*'Operativni P&amp;T'!T15</f>
        <v>0</v>
      </c>
      <c r="M17" s="169">
        <f>$B$17*'Operativni P&amp;T'!V15</f>
        <v>0</v>
      </c>
      <c r="N17" s="169">
        <f>$B$17*'Operativni P&amp;T'!X15</f>
        <v>0</v>
      </c>
      <c r="O17" s="169">
        <f>$B$17*'Operativni P&amp;T'!Z15</f>
        <v>0</v>
      </c>
      <c r="P17" s="169">
        <f>$B$17*'Operativni P&amp;T'!AB15</f>
        <v>0</v>
      </c>
      <c r="Q17" s="169">
        <f>$B$17*'Operativni P&amp;T'!AD15</f>
        <v>0</v>
      </c>
      <c r="R17" s="169">
        <f>$B$17*'Operativni P&amp;T'!AF15</f>
        <v>0</v>
      </c>
      <c r="S17" s="169">
        <f>$B$17*'Operativni P&amp;T'!AH15</f>
        <v>0</v>
      </c>
      <c r="T17" s="169">
        <f>$B$17*'Operativni P&amp;T'!AJ15</f>
        <v>0</v>
      </c>
      <c r="U17" s="169">
        <f>$B$17*'Operativni P&amp;T'!AL15</f>
        <v>0</v>
      </c>
      <c r="V17" s="169">
        <f>$B$17*'Operativni P&amp;T'!AN15</f>
        <v>0</v>
      </c>
      <c r="AI17" s="156"/>
      <c r="AJ17" s="156"/>
      <c r="AK17" s="156"/>
      <c r="AL17" s="156"/>
      <c r="AM17" s="156"/>
      <c r="AN17" s="156"/>
      <c r="AO17" s="156"/>
      <c r="AP17" s="156"/>
      <c r="AQ17" s="156"/>
      <c r="AR17" s="156"/>
      <c r="AS17" s="156"/>
      <c r="AT17" s="156"/>
    </row>
    <row r="18" spans="1:46" s="155" customFormat="1" ht="28.9" customHeight="1" x14ac:dyDescent="0.2">
      <c r="A18" s="293"/>
      <c r="C18" s="157"/>
      <c r="D18" s="157"/>
      <c r="E18" s="157"/>
      <c r="F18" s="157"/>
      <c r="G18" s="157"/>
      <c r="H18" s="157"/>
      <c r="I18" s="157"/>
      <c r="J18" s="157"/>
      <c r="K18" s="157"/>
      <c r="L18" s="157"/>
      <c r="M18" s="157"/>
      <c r="N18" s="157"/>
      <c r="O18" s="157"/>
      <c r="P18" s="157"/>
      <c r="Q18" s="157"/>
      <c r="R18" s="157"/>
      <c r="S18" s="157"/>
      <c r="T18" s="157"/>
      <c r="U18" s="157"/>
      <c r="AI18" s="156"/>
      <c r="AJ18" s="156"/>
      <c r="AK18" s="156"/>
      <c r="AL18" s="156"/>
      <c r="AM18" s="156"/>
      <c r="AN18" s="156"/>
      <c r="AO18" s="156"/>
      <c r="AP18" s="156"/>
      <c r="AQ18" s="156"/>
      <c r="AR18" s="156"/>
      <c r="AS18" s="156"/>
      <c r="AT18" s="156"/>
    </row>
    <row r="19" spans="1:46" s="160" customFormat="1" ht="31.9" customHeight="1" x14ac:dyDescent="0.15">
      <c r="A19" s="294" t="s">
        <v>225</v>
      </c>
      <c r="B19" s="158" t="s">
        <v>0</v>
      </c>
      <c r="C19" s="33">
        <v>1</v>
      </c>
      <c r="D19" s="33">
        <v>2</v>
      </c>
      <c r="E19" s="33">
        <v>3</v>
      </c>
      <c r="F19" s="33">
        <v>4</v>
      </c>
      <c r="G19" s="33">
        <v>5</v>
      </c>
      <c r="H19" s="33">
        <v>6</v>
      </c>
      <c r="I19" s="33">
        <v>7</v>
      </c>
      <c r="J19" s="33">
        <v>8</v>
      </c>
      <c r="K19" s="33">
        <v>9</v>
      </c>
      <c r="L19" s="33">
        <v>10</v>
      </c>
      <c r="M19" s="33">
        <v>11</v>
      </c>
      <c r="N19" s="33">
        <v>12</v>
      </c>
      <c r="O19" s="33">
        <v>13</v>
      </c>
      <c r="P19" s="33">
        <v>14</v>
      </c>
      <c r="Q19" s="33">
        <v>15</v>
      </c>
      <c r="R19" s="33">
        <v>16</v>
      </c>
      <c r="S19" s="33">
        <v>17</v>
      </c>
      <c r="T19" s="33">
        <v>18</v>
      </c>
      <c r="U19" s="33">
        <v>19</v>
      </c>
      <c r="V19" s="33">
        <v>20</v>
      </c>
      <c r="W19" s="155"/>
      <c r="X19" s="155"/>
      <c r="Y19" s="155"/>
      <c r="Z19" s="155"/>
      <c r="AA19" s="155"/>
      <c r="AB19" s="155"/>
      <c r="AC19" s="155"/>
      <c r="AD19" s="155"/>
      <c r="AE19" s="155"/>
      <c r="AF19" s="155"/>
      <c r="AG19" s="155"/>
      <c r="AH19" s="155"/>
      <c r="AI19" s="159"/>
      <c r="AJ19" s="159"/>
      <c r="AK19" s="159"/>
      <c r="AL19" s="159"/>
      <c r="AM19" s="159"/>
      <c r="AN19" s="159"/>
      <c r="AO19" s="159"/>
      <c r="AP19" s="159"/>
      <c r="AQ19" s="159"/>
      <c r="AR19" s="159"/>
      <c r="AS19" s="159"/>
      <c r="AT19" s="159"/>
    </row>
    <row r="20" spans="1:46" s="155" customFormat="1" ht="12" customHeight="1" x14ac:dyDescent="0.15">
      <c r="A20" s="295" t="s">
        <v>210</v>
      </c>
      <c r="B20" s="161"/>
      <c r="C20" s="25">
        <f>C8*'Operativni P&amp;T'!B16</f>
        <v>0</v>
      </c>
      <c r="D20" s="25">
        <f>D8*'Operativni P&amp;T'!D16</f>
        <v>0</v>
      </c>
      <c r="E20" s="25">
        <f>E8*'Operativni P&amp;T'!F16</f>
        <v>0</v>
      </c>
      <c r="F20" s="25">
        <f>F8*'Operativni P&amp;T'!H16</f>
        <v>0</v>
      </c>
      <c r="G20" s="25">
        <f>G8*'Operativni P&amp;T'!J16</f>
        <v>0</v>
      </c>
      <c r="H20" s="25">
        <f>H8*'Operativni P&amp;T'!L16</f>
        <v>0</v>
      </c>
      <c r="I20" s="25">
        <f>I8*'Operativni P&amp;T'!N16</f>
        <v>0</v>
      </c>
      <c r="J20" s="25">
        <f>J8*'Operativni P&amp;T'!P16</f>
        <v>0</v>
      </c>
      <c r="K20" s="25">
        <f>K8*'Operativni P&amp;T'!R16</f>
        <v>0</v>
      </c>
      <c r="L20" s="25">
        <f>L8*'Operativni P&amp;T'!T16</f>
        <v>0</v>
      </c>
      <c r="M20" s="25">
        <f>M8*'Operativni P&amp;T'!V16</f>
        <v>0</v>
      </c>
      <c r="N20" s="25">
        <f>N8*'Operativni P&amp;T'!X16</f>
        <v>0</v>
      </c>
      <c r="O20" s="25">
        <f>O8*'Operativni P&amp;T'!Z16</f>
        <v>0</v>
      </c>
      <c r="P20" s="25">
        <f>P8*'Operativni P&amp;T'!AB16</f>
        <v>0</v>
      </c>
      <c r="Q20" s="25">
        <f>Q8*'Operativni P&amp;T'!AD16</f>
        <v>0</v>
      </c>
      <c r="R20" s="25">
        <f>R8*'Operativni P&amp;T'!AF16</f>
        <v>0</v>
      </c>
      <c r="S20" s="25">
        <f>S8*'Operativni P&amp;T'!AH16</f>
        <v>0</v>
      </c>
      <c r="T20" s="25">
        <f>T8*'Operativni P&amp;T'!AJ16</f>
        <v>0</v>
      </c>
      <c r="U20" s="25">
        <f>U8*'Operativni P&amp;T'!AL16</f>
        <v>0</v>
      </c>
      <c r="V20" s="25">
        <f>V8*'Operativni P&amp;T'!AN16</f>
        <v>0</v>
      </c>
      <c r="AI20" s="156"/>
      <c r="AJ20" s="156"/>
      <c r="AK20" s="156"/>
      <c r="AL20" s="156"/>
      <c r="AM20" s="156"/>
      <c r="AN20" s="156"/>
      <c r="AO20" s="156"/>
      <c r="AP20" s="156"/>
      <c r="AQ20" s="156"/>
      <c r="AR20" s="156"/>
      <c r="AS20" s="156"/>
      <c r="AT20" s="156"/>
    </row>
    <row r="21" spans="1:46" s="155" customFormat="1" ht="12" customHeight="1" x14ac:dyDescent="0.15">
      <c r="A21" s="296" t="s">
        <v>114</v>
      </c>
      <c r="B21" s="161"/>
      <c r="C21" s="25">
        <f>C10*(C13+C14+C15+C16+C17)*(-1)</f>
        <v>0</v>
      </c>
      <c r="D21" s="25">
        <f>D10*(D13+D14+D15+D16+D17)*(-1)</f>
        <v>0</v>
      </c>
      <c r="E21" s="25">
        <f t="shared" ref="E21:V21" si="1">E10*(E13+E14+E15+E16+E17)*(-1)</f>
        <v>0</v>
      </c>
      <c r="F21" s="25">
        <f t="shared" si="1"/>
        <v>0</v>
      </c>
      <c r="G21" s="25">
        <f t="shared" si="1"/>
        <v>0</v>
      </c>
      <c r="H21" s="25">
        <f t="shared" si="1"/>
        <v>0</v>
      </c>
      <c r="I21" s="25">
        <f t="shared" si="1"/>
        <v>0</v>
      </c>
      <c r="J21" s="25">
        <f t="shared" si="1"/>
        <v>0</v>
      </c>
      <c r="K21" s="25">
        <f t="shared" si="1"/>
        <v>0</v>
      </c>
      <c r="L21" s="25">
        <f t="shared" si="1"/>
        <v>0</v>
      </c>
      <c r="M21" s="25">
        <f t="shared" si="1"/>
        <v>0</v>
      </c>
      <c r="N21" s="25">
        <f t="shared" si="1"/>
        <v>0</v>
      </c>
      <c r="O21" s="25">
        <f t="shared" si="1"/>
        <v>0</v>
      </c>
      <c r="P21" s="25">
        <f t="shared" si="1"/>
        <v>0</v>
      </c>
      <c r="Q21" s="25">
        <f t="shared" si="1"/>
        <v>0</v>
      </c>
      <c r="R21" s="25">
        <f t="shared" si="1"/>
        <v>0</v>
      </c>
      <c r="S21" s="25">
        <f t="shared" si="1"/>
        <v>0</v>
      </c>
      <c r="T21" s="25">
        <f t="shared" si="1"/>
        <v>0</v>
      </c>
      <c r="U21" s="25">
        <f t="shared" si="1"/>
        <v>0</v>
      </c>
      <c r="V21" s="25">
        <f t="shared" si="1"/>
        <v>0</v>
      </c>
      <c r="AI21" s="156"/>
      <c r="AJ21" s="156"/>
      <c r="AK21" s="156"/>
      <c r="AL21" s="156"/>
      <c r="AM21" s="156"/>
      <c r="AN21" s="156"/>
      <c r="AO21" s="156"/>
      <c r="AP21" s="156"/>
      <c r="AQ21" s="156"/>
      <c r="AR21" s="156"/>
      <c r="AS21" s="156"/>
      <c r="AT21" s="156"/>
    </row>
    <row r="22" spans="1:46" s="155" customFormat="1" ht="14.25" customHeight="1" x14ac:dyDescent="0.15">
      <c r="A22" s="295" t="s">
        <v>124</v>
      </c>
      <c r="B22" s="161"/>
      <c r="C22" s="49"/>
      <c r="D22" s="49"/>
      <c r="E22" s="49"/>
      <c r="F22" s="49"/>
      <c r="G22" s="49"/>
      <c r="H22" s="49"/>
      <c r="I22" s="49"/>
      <c r="J22" s="49"/>
      <c r="K22" s="49"/>
      <c r="L22" s="49"/>
      <c r="M22" s="49"/>
      <c r="N22" s="49"/>
      <c r="O22" s="49"/>
      <c r="P22" s="49"/>
      <c r="Q22" s="49"/>
      <c r="R22" s="49"/>
      <c r="S22" s="49"/>
      <c r="T22" s="49"/>
      <c r="U22" s="49"/>
      <c r="V22" s="49"/>
      <c r="AI22" s="156"/>
      <c r="AJ22" s="156"/>
      <c r="AK22" s="156"/>
      <c r="AL22" s="156"/>
      <c r="AM22" s="156"/>
      <c r="AN22" s="156"/>
      <c r="AO22" s="156"/>
      <c r="AP22" s="156"/>
      <c r="AQ22" s="156"/>
      <c r="AR22" s="156"/>
      <c r="AS22" s="156"/>
      <c r="AT22" s="156"/>
    </row>
    <row r="23" spans="1:46" s="163" customFormat="1" ht="30" customHeight="1" x14ac:dyDescent="0.15">
      <c r="A23" s="297" t="s">
        <v>267</v>
      </c>
      <c r="B23" s="162"/>
      <c r="C23" s="40">
        <f>SUM(C20:C22)</f>
        <v>0</v>
      </c>
      <c r="D23" s="40">
        <f t="shared" ref="D23:U23" si="2">SUM(D20:D22)</f>
        <v>0</v>
      </c>
      <c r="E23" s="40">
        <f t="shared" si="2"/>
        <v>0</v>
      </c>
      <c r="F23" s="40">
        <f t="shared" si="2"/>
        <v>0</v>
      </c>
      <c r="G23" s="40">
        <f t="shared" si="2"/>
        <v>0</v>
      </c>
      <c r="H23" s="40">
        <f t="shared" si="2"/>
        <v>0</v>
      </c>
      <c r="I23" s="40">
        <f t="shared" si="2"/>
        <v>0</v>
      </c>
      <c r="J23" s="40">
        <f t="shared" si="2"/>
        <v>0</v>
      </c>
      <c r="K23" s="40">
        <f t="shared" si="2"/>
        <v>0</v>
      </c>
      <c r="L23" s="40">
        <f t="shared" si="2"/>
        <v>0</v>
      </c>
      <c r="M23" s="40">
        <f t="shared" si="2"/>
        <v>0</v>
      </c>
      <c r="N23" s="40">
        <f t="shared" si="2"/>
        <v>0</v>
      </c>
      <c r="O23" s="40">
        <f t="shared" si="2"/>
        <v>0</v>
      </c>
      <c r="P23" s="40">
        <f t="shared" si="2"/>
        <v>0</v>
      </c>
      <c r="Q23" s="40">
        <f t="shared" si="2"/>
        <v>0</v>
      </c>
      <c r="R23" s="40">
        <f t="shared" si="2"/>
        <v>0</v>
      </c>
      <c r="S23" s="40">
        <f t="shared" si="2"/>
        <v>0</v>
      </c>
      <c r="T23" s="40">
        <f t="shared" si="2"/>
        <v>0</v>
      </c>
      <c r="U23" s="40">
        <f t="shared" si="2"/>
        <v>0</v>
      </c>
      <c r="V23" s="40">
        <f t="shared" ref="V23" si="3">SUM(V20:V22)</f>
        <v>0</v>
      </c>
      <c r="W23" s="155"/>
      <c r="X23" s="155"/>
      <c r="Y23" s="155"/>
      <c r="Z23" s="155"/>
      <c r="AA23" s="155"/>
      <c r="AB23" s="155"/>
      <c r="AC23" s="155"/>
      <c r="AD23" s="155"/>
      <c r="AE23" s="155"/>
      <c r="AF23" s="155"/>
      <c r="AG23" s="155"/>
      <c r="AH23" s="155"/>
      <c r="AI23" s="56"/>
      <c r="AJ23" s="56"/>
      <c r="AK23" s="56"/>
      <c r="AL23" s="56"/>
      <c r="AM23" s="56"/>
      <c r="AN23" s="56"/>
      <c r="AO23" s="56"/>
      <c r="AP23" s="56"/>
      <c r="AQ23" s="56"/>
      <c r="AR23" s="56"/>
      <c r="AS23" s="156"/>
      <c r="AT23" s="156"/>
    </row>
    <row r="24" spans="1:46" s="156" customFormat="1" ht="17.45" customHeight="1" x14ac:dyDescent="0.15">
      <c r="A24" s="298" t="s">
        <v>248</v>
      </c>
      <c r="B24" s="161">
        <v>1</v>
      </c>
      <c r="C24" s="308">
        <f>'Operativni P&amp;T'!B27*$B$24</f>
        <v>0</v>
      </c>
      <c r="D24" s="308">
        <f>'Operativni P&amp;T'!C27*$B$24</f>
        <v>0</v>
      </c>
      <c r="E24" s="308">
        <f>'Operativni P&amp;T'!D27*$B$24</f>
        <v>0</v>
      </c>
      <c r="F24" s="308">
        <f>'Operativni P&amp;T'!E27*$B$24</f>
        <v>0</v>
      </c>
      <c r="G24" s="308">
        <f>'Operativni P&amp;T'!F27*$B$24</f>
        <v>0</v>
      </c>
      <c r="H24" s="308">
        <f>'Operativni P&amp;T'!G27*$B$24</f>
        <v>0</v>
      </c>
      <c r="I24" s="308">
        <f>'Operativni P&amp;T'!H27*$B$24</f>
        <v>0</v>
      </c>
      <c r="J24" s="308">
        <f>'Operativni P&amp;T'!I27*$B$24</f>
        <v>0</v>
      </c>
      <c r="K24" s="308">
        <f>'Operativni P&amp;T'!J27*$B$24</f>
        <v>0</v>
      </c>
      <c r="L24" s="308">
        <f>'Operativni P&amp;T'!K27*$B$24</f>
        <v>0</v>
      </c>
      <c r="M24" s="308">
        <f>'Operativni P&amp;T'!L27*$B$24</f>
        <v>0</v>
      </c>
      <c r="N24" s="308">
        <f>'Operativni P&amp;T'!M27*$B$24</f>
        <v>0</v>
      </c>
      <c r="O24" s="308">
        <f>'Operativni P&amp;T'!N27*$B$24</f>
        <v>0</v>
      </c>
      <c r="P24" s="308">
        <f>'Operativni P&amp;T'!O27*$B$24</f>
        <v>0</v>
      </c>
      <c r="Q24" s="308">
        <f>'Operativni P&amp;T'!P27*$B$24</f>
        <v>0</v>
      </c>
      <c r="R24" s="308">
        <f>'Operativni P&amp;T'!Q27*$B$24</f>
        <v>0</v>
      </c>
      <c r="S24" s="308">
        <f>'Operativni P&amp;T'!R27*$B$24</f>
        <v>0</v>
      </c>
      <c r="T24" s="308">
        <f>'Operativni P&amp;T'!S27*$B$24</f>
        <v>0</v>
      </c>
      <c r="U24" s="308">
        <f>'Operativni P&amp;T'!T27*$B$24</f>
        <v>0</v>
      </c>
      <c r="V24" s="308">
        <f>'Operativni P&amp;T'!U27*$B$24</f>
        <v>0</v>
      </c>
    </row>
    <row r="25" spans="1:46" s="156" customFormat="1" ht="17.45" customHeight="1" x14ac:dyDescent="0.15">
      <c r="A25" s="298" t="str">
        <f>'Operativni P&amp;T'!A28</f>
        <v xml:space="preserve">Gorivo </v>
      </c>
      <c r="B25" s="161">
        <v>1</v>
      </c>
      <c r="C25" s="42">
        <f>'Operativni P&amp;T'!B28*'Ekonomska  analiza'!$B$25</f>
        <v>0</v>
      </c>
      <c r="D25" s="42">
        <f>'Operativni P&amp;T'!C28*'Ekonomska  analiza'!$B$25</f>
        <v>0</v>
      </c>
      <c r="E25" s="42">
        <f>'Operativni P&amp;T'!D28*'Ekonomska  analiza'!$B$25</f>
        <v>0</v>
      </c>
      <c r="F25" s="42">
        <f>'Operativni P&amp;T'!E28*'Ekonomska  analiza'!$B$25</f>
        <v>0</v>
      </c>
      <c r="G25" s="42">
        <f>'Operativni P&amp;T'!F28*'Ekonomska  analiza'!$B$25</f>
        <v>0</v>
      </c>
      <c r="H25" s="42">
        <f>'Operativni P&amp;T'!G28*'Ekonomska  analiza'!$B$25</f>
        <v>0</v>
      </c>
      <c r="I25" s="42">
        <f>'Operativni P&amp;T'!H28*'Ekonomska  analiza'!$B$25</f>
        <v>0</v>
      </c>
      <c r="J25" s="42">
        <f>'Operativni P&amp;T'!I28*'Ekonomska  analiza'!$B$25</f>
        <v>0</v>
      </c>
      <c r="K25" s="42">
        <f>'Operativni P&amp;T'!J28*'Ekonomska  analiza'!$B$25</f>
        <v>0</v>
      </c>
      <c r="L25" s="42">
        <f>'Operativni P&amp;T'!K28*'Ekonomska  analiza'!$B$25</f>
        <v>0</v>
      </c>
      <c r="M25" s="42">
        <f>'Operativni P&amp;T'!L28*'Ekonomska  analiza'!$B$25</f>
        <v>0</v>
      </c>
      <c r="N25" s="42">
        <f>'Operativni P&amp;T'!M28*'Ekonomska  analiza'!$B$25</f>
        <v>0</v>
      </c>
      <c r="O25" s="42">
        <f>'Operativni P&amp;T'!N28*'Ekonomska  analiza'!$B$25</f>
        <v>0</v>
      </c>
      <c r="P25" s="42">
        <f>'Operativni P&amp;T'!O28*'Ekonomska  analiza'!$B$25</f>
        <v>0</v>
      </c>
      <c r="Q25" s="42">
        <f>'Operativni P&amp;T'!P28*'Ekonomska  analiza'!$B$25</f>
        <v>0</v>
      </c>
      <c r="R25" s="42">
        <f>'Operativni P&amp;T'!Q28*'Ekonomska  analiza'!$B$25</f>
        <v>0</v>
      </c>
      <c r="S25" s="42">
        <f>'Operativni P&amp;T'!R28*'Ekonomska  analiza'!$B$25</f>
        <v>0</v>
      </c>
      <c r="T25" s="42">
        <f>'Operativni P&amp;T'!S28*'Ekonomska  analiza'!$B$25</f>
        <v>0</v>
      </c>
      <c r="U25" s="42">
        <f>'Operativni P&amp;T'!T28*'Ekonomska  analiza'!$B$25</f>
        <v>0</v>
      </c>
      <c r="V25" s="42">
        <f>'Operativni P&amp;T'!U28*'Ekonomska  analiza'!$B$25</f>
        <v>0</v>
      </c>
    </row>
    <row r="26" spans="1:46" s="156" customFormat="1" ht="17.45" customHeight="1" x14ac:dyDescent="0.15">
      <c r="A26" s="299" t="s">
        <v>16</v>
      </c>
      <c r="B26" s="161">
        <v>1</v>
      </c>
      <c r="C26" s="42">
        <f>'Operativni P&amp;T'!B31*'Ekonomska  analiza'!$B$26</f>
        <v>0</v>
      </c>
      <c r="D26" s="42">
        <f>'Operativni P&amp;T'!C31*'Ekonomska  analiza'!$B$26</f>
        <v>0</v>
      </c>
      <c r="E26" s="42">
        <f>'Operativni P&amp;T'!D31*'Ekonomska  analiza'!$B$26</f>
        <v>0</v>
      </c>
      <c r="F26" s="42">
        <f>'Operativni P&amp;T'!E31*'Ekonomska  analiza'!$B$26</f>
        <v>0</v>
      </c>
      <c r="G26" s="42">
        <f>'Operativni P&amp;T'!F31*'Ekonomska  analiza'!$B$26</f>
        <v>0</v>
      </c>
      <c r="H26" s="42">
        <f>'Operativni P&amp;T'!G31*'Ekonomska  analiza'!$B$26</f>
        <v>0</v>
      </c>
      <c r="I26" s="42">
        <f>'Operativni P&amp;T'!H31*'Ekonomska  analiza'!$B$26</f>
        <v>0</v>
      </c>
      <c r="J26" s="42">
        <f>'Operativni P&amp;T'!I31*'Ekonomska  analiza'!$B$26</f>
        <v>0</v>
      </c>
      <c r="K26" s="42">
        <f>'Operativni P&amp;T'!J31*'Ekonomska  analiza'!$B$26</f>
        <v>0</v>
      </c>
      <c r="L26" s="42">
        <f>'Operativni P&amp;T'!K31*'Ekonomska  analiza'!$B$26</f>
        <v>0</v>
      </c>
      <c r="M26" s="42">
        <f>'Operativni P&amp;T'!L31*'Ekonomska  analiza'!$B$26</f>
        <v>0</v>
      </c>
      <c r="N26" s="42">
        <f>'Operativni P&amp;T'!M31*'Ekonomska  analiza'!$B$26</f>
        <v>0</v>
      </c>
      <c r="O26" s="42">
        <f>'Operativni P&amp;T'!N31*'Ekonomska  analiza'!$B$26</f>
        <v>0</v>
      </c>
      <c r="P26" s="42">
        <f>'Operativni P&amp;T'!O31*'Ekonomska  analiza'!$B$26</f>
        <v>0</v>
      </c>
      <c r="Q26" s="42">
        <f>'Operativni P&amp;T'!P31*'Ekonomska  analiza'!$B$26</f>
        <v>0</v>
      </c>
      <c r="R26" s="42">
        <f>'Operativni P&amp;T'!Q31*'Ekonomska  analiza'!$B$26</f>
        <v>0</v>
      </c>
      <c r="S26" s="42">
        <f>'Operativni P&amp;T'!R31*'Ekonomska  analiza'!$B$26</f>
        <v>0</v>
      </c>
      <c r="T26" s="42">
        <f>'Operativni P&amp;T'!S31*'Ekonomska  analiza'!$B$26</f>
        <v>0</v>
      </c>
      <c r="U26" s="42">
        <f>'Operativni P&amp;T'!T31*'Ekonomska  analiza'!$B$26</f>
        <v>0</v>
      </c>
      <c r="V26" s="42">
        <f>'Operativni P&amp;T'!U31*'Ekonomska  analiza'!$B$26</f>
        <v>0</v>
      </c>
    </row>
    <row r="27" spans="1:46" s="156" customFormat="1" ht="17.45" customHeight="1" x14ac:dyDescent="0.15">
      <c r="A27" s="299" t="s">
        <v>59</v>
      </c>
      <c r="B27" s="161">
        <v>1</v>
      </c>
      <c r="C27" s="42">
        <f>$B27*'Operativni P&amp;T'!B29</f>
        <v>0</v>
      </c>
      <c r="D27" s="42">
        <f>$B27*'Operativni P&amp;T'!C29</f>
        <v>0</v>
      </c>
      <c r="E27" s="42">
        <f>$B27*'Operativni P&amp;T'!D29</f>
        <v>0</v>
      </c>
      <c r="F27" s="42">
        <f>$B27*'Operativni P&amp;T'!E29</f>
        <v>0</v>
      </c>
      <c r="G27" s="42">
        <f>$B27*'Operativni P&amp;T'!F29</f>
        <v>0</v>
      </c>
      <c r="H27" s="42">
        <f>$B27*'Operativni P&amp;T'!G29</f>
        <v>0</v>
      </c>
      <c r="I27" s="42">
        <f>$B27*'Operativni P&amp;T'!H29</f>
        <v>0</v>
      </c>
      <c r="J27" s="42">
        <f>$B27*'Operativni P&amp;T'!I29</f>
        <v>0</v>
      </c>
      <c r="K27" s="42">
        <f>$B27*'Operativni P&amp;T'!J29</f>
        <v>0</v>
      </c>
      <c r="L27" s="42">
        <f>$B27*'Operativni P&amp;T'!K29</f>
        <v>0</v>
      </c>
      <c r="M27" s="42">
        <f>$B27*'Operativni P&amp;T'!L29</f>
        <v>0</v>
      </c>
      <c r="N27" s="42">
        <f>$B27*'Operativni P&amp;T'!M29</f>
        <v>0</v>
      </c>
      <c r="O27" s="42">
        <f>$B27*'Operativni P&amp;T'!N29</f>
        <v>0</v>
      </c>
      <c r="P27" s="42">
        <f>$B27*'Operativni P&amp;T'!O29</f>
        <v>0</v>
      </c>
      <c r="Q27" s="42">
        <f>$B27*'Operativni P&amp;T'!P29</f>
        <v>0</v>
      </c>
      <c r="R27" s="42">
        <f>$B27*'Operativni P&amp;T'!Q29</f>
        <v>0</v>
      </c>
      <c r="S27" s="42">
        <f>$B27*'Operativni P&amp;T'!R29</f>
        <v>0</v>
      </c>
      <c r="T27" s="42">
        <f>$B27*'Operativni P&amp;T'!S29</f>
        <v>0</v>
      </c>
      <c r="U27" s="42">
        <f>$B27*'Operativni P&amp;T'!T29</f>
        <v>0</v>
      </c>
      <c r="V27" s="42">
        <f>$B27*'Operativni P&amp;T'!U29</f>
        <v>0</v>
      </c>
    </row>
    <row r="28" spans="1:46" s="156" customFormat="1" ht="17.45" customHeight="1" x14ac:dyDescent="0.15">
      <c r="A28" s="299" t="s">
        <v>17</v>
      </c>
      <c r="B28" s="161">
        <v>1</v>
      </c>
      <c r="C28" s="42">
        <f>$B28*'Operativni P&amp;T'!B30</f>
        <v>0</v>
      </c>
      <c r="D28" s="42">
        <f>$B28*'Operativni P&amp;T'!C30</f>
        <v>0</v>
      </c>
      <c r="E28" s="42">
        <f>$B28*'Operativni P&amp;T'!D30</f>
        <v>0</v>
      </c>
      <c r="F28" s="42">
        <f>$B28*'Operativni P&amp;T'!E30</f>
        <v>0</v>
      </c>
      <c r="G28" s="42">
        <f>$B28*'Operativni P&amp;T'!F30</f>
        <v>0</v>
      </c>
      <c r="H28" s="42">
        <f>$B28*'Operativni P&amp;T'!G30</f>
        <v>0</v>
      </c>
      <c r="I28" s="42">
        <f>$B28*'Operativni P&amp;T'!H30</f>
        <v>0</v>
      </c>
      <c r="J28" s="42">
        <f>$B28*'Operativni P&amp;T'!I30</f>
        <v>0</v>
      </c>
      <c r="K28" s="42">
        <f>$B28*'Operativni P&amp;T'!J30</f>
        <v>0</v>
      </c>
      <c r="L28" s="42">
        <f>$B28*'Operativni P&amp;T'!K30</f>
        <v>0</v>
      </c>
      <c r="M28" s="42">
        <f>$B28*'Operativni P&amp;T'!L30</f>
        <v>0</v>
      </c>
      <c r="N28" s="42">
        <f>$B28*'Operativni P&amp;T'!M30</f>
        <v>0</v>
      </c>
      <c r="O28" s="42">
        <f>$B28*'Operativni P&amp;T'!N30</f>
        <v>0</v>
      </c>
      <c r="P28" s="42">
        <f>$B28*'Operativni P&amp;T'!O30</f>
        <v>0</v>
      </c>
      <c r="Q28" s="42">
        <f>$B28*'Operativni P&amp;T'!P30</f>
        <v>0</v>
      </c>
      <c r="R28" s="42">
        <f>$B28*'Operativni P&amp;T'!Q30</f>
        <v>0</v>
      </c>
      <c r="S28" s="42">
        <f>$B28*'Operativni P&amp;T'!R30</f>
        <v>0</v>
      </c>
      <c r="T28" s="42">
        <f>$B28*'Operativni P&amp;T'!S30</f>
        <v>0</v>
      </c>
      <c r="U28" s="42">
        <f>$B28*'Operativni P&amp;T'!T30</f>
        <v>0</v>
      </c>
      <c r="V28" s="42">
        <f>$B28*'Operativni P&amp;T'!U30</f>
        <v>0</v>
      </c>
    </row>
    <row r="29" spans="1:46" s="156" customFormat="1" ht="17.45" customHeight="1" x14ac:dyDescent="0.15">
      <c r="A29" s="299" t="str">
        <f>'Operativni P&amp;T'!A32</f>
        <v xml:space="preserve">Troškovi odrzavanja </v>
      </c>
      <c r="B29" s="161">
        <v>1</v>
      </c>
      <c r="C29" s="42">
        <f>$B29*'Operativni P&amp;T'!B32</f>
        <v>0</v>
      </c>
      <c r="D29" s="42">
        <f>$B29*'Operativni P&amp;T'!C32</f>
        <v>0</v>
      </c>
      <c r="E29" s="42">
        <f>$B29*'Operativni P&amp;T'!D32</f>
        <v>0</v>
      </c>
      <c r="F29" s="42">
        <f>$B29*'Operativni P&amp;T'!D33</f>
        <v>0</v>
      </c>
      <c r="G29" s="42">
        <f>$B29*'Operativni P&amp;T'!F32</f>
        <v>0</v>
      </c>
      <c r="H29" s="42">
        <f>$B29*'Operativni P&amp;T'!G32</f>
        <v>0</v>
      </c>
      <c r="I29" s="42">
        <f>$B29*'Operativni P&amp;T'!H32</f>
        <v>0</v>
      </c>
      <c r="J29" s="42">
        <f>$B29*'Operativni P&amp;T'!I32</f>
        <v>0</v>
      </c>
      <c r="K29" s="42">
        <f>$B29*'Operativni P&amp;T'!J32</f>
        <v>0</v>
      </c>
      <c r="L29" s="42">
        <f>$B29*'Operativni P&amp;T'!K32</f>
        <v>0</v>
      </c>
      <c r="M29" s="42">
        <f>$B29*'Operativni P&amp;T'!L32</f>
        <v>0</v>
      </c>
      <c r="N29" s="42">
        <f>$B29*'Operativni P&amp;T'!M32</f>
        <v>0</v>
      </c>
      <c r="O29" s="42">
        <f>$B29*'Operativni P&amp;T'!N32</f>
        <v>0</v>
      </c>
      <c r="P29" s="42">
        <f>$B29*'Operativni P&amp;T'!O32</f>
        <v>0</v>
      </c>
      <c r="Q29" s="42">
        <f>$B29*'Operativni P&amp;T'!P32</f>
        <v>0</v>
      </c>
      <c r="R29" s="42">
        <f>$B29*'Operativni P&amp;T'!Q32</f>
        <v>0</v>
      </c>
      <c r="S29" s="42">
        <f>$B29*'Operativni P&amp;T'!R32</f>
        <v>0</v>
      </c>
      <c r="T29" s="42">
        <f>$B29*'Operativni P&amp;T'!S32</f>
        <v>0</v>
      </c>
      <c r="U29" s="42">
        <f>$B29*'Operativni P&amp;T'!T32</f>
        <v>0</v>
      </c>
      <c r="V29" s="42">
        <f>$B29*'Operativni P&amp;T'!U32</f>
        <v>0</v>
      </c>
    </row>
    <row r="30" spans="1:46" s="156" customFormat="1" ht="17.45" customHeight="1" x14ac:dyDescent="0.15">
      <c r="A30" s="299" t="str">
        <f>'Operativni P&amp;T'!A33</f>
        <v>Ostali troškovi (osiguranje itd)</v>
      </c>
      <c r="B30" s="161">
        <v>1</v>
      </c>
      <c r="C30" s="42">
        <f>$B30*'Operativni P&amp;T'!B33</f>
        <v>0</v>
      </c>
      <c r="D30" s="42">
        <f>$B30*'Operativni P&amp;T'!C33</f>
        <v>0</v>
      </c>
      <c r="E30" s="42">
        <f>$B30*'Operativni P&amp;T'!D33</f>
        <v>0</v>
      </c>
      <c r="F30" s="42">
        <f>$B30*'Operativni P&amp;T'!E33</f>
        <v>0</v>
      </c>
      <c r="G30" s="42">
        <f>$B30*'Operativni P&amp;T'!F33</f>
        <v>0</v>
      </c>
      <c r="H30" s="42">
        <f>$B30*'Operativni P&amp;T'!G33</f>
        <v>0</v>
      </c>
      <c r="I30" s="42">
        <f>$B30*'Operativni P&amp;T'!H33</f>
        <v>0</v>
      </c>
      <c r="J30" s="42">
        <f>$B30*'Operativni P&amp;T'!I33</f>
        <v>0</v>
      </c>
      <c r="K30" s="42">
        <f>$B30*'Operativni P&amp;T'!J33</f>
        <v>0</v>
      </c>
      <c r="L30" s="42">
        <f>$B30*'Operativni P&amp;T'!K33</f>
        <v>0</v>
      </c>
      <c r="M30" s="42">
        <f>$B30*'Operativni P&amp;T'!L33</f>
        <v>0</v>
      </c>
      <c r="N30" s="42">
        <f>$B30*'Operativni P&amp;T'!M33</f>
        <v>0</v>
      </c>
      <c r="O30" s="42">
        <f>$B30*'Operativni P&amp;T'!N33</f>
        <v>0</v>
      </c>
      <c r="P30" s="42">
        <f>$B30*'Operativni P&amp;T'!O33</f>
        <v>0</v>
      </c>
      <c r="Q30" s="42">
        <f>$B30*'Operativni P&amp;T'!P33</f>
        <v>0</v>
      </c>
      <c r="R30" s="42">
        <f>$B30*'Operativni P&amp;T'!Q33</f>
        <v>0</v>
      </c>
      <c r="S30" s="42">
        <f>$B30*'Operativni P&amp;T'!R33</f>
        <v>0</v>
      </c>
      <c r="T30" s="42">
        <f>$B30*'Operativni P&amp;T'!S33</f>
        <v>0</v>
      </c>
      <c r="U30" s="42">
        <f>$B30*'Operativni P&amp;T'!T33</f>
        <v>0</v>
      </c>
      <c r="V30" s="42">
        <f>$B30*'Operativni P&amp;T'!U33</f>
        <v>0</v>
      </c>
    </row>
    <row r="31" spans="1:46" s="156" customFormat="1" ht="17.45" customHeight="1" x14ac:dyDescent="0.15">
      <c r="A31" s="299" t="str">
        <f>'Operativni P&amp;T'!A34</f>
        <v>Zbrinjavanje ostatnog otpada</v>
      </c>
      <c r="B31" s="161">
        <v>1</v>
      </c>
      <c r="C31" s="42">
        <f>$B31*'Operativni P&amp;T'!B34</f>
        <v>0</v>
      </c>
      <c r="D31" s="42">
        <f>$B31*'Operativni P&amp;T'!C34</f>
        <v>0</v>
      </c>
      <c r="E31" s="42">
        <f>$B31*'Operativni P&amp;T'!D34</f>
        <v>0</v>
      </c>
      <c r="F31" s="42">
        <f>$B31*'Operativni P&amp;T'!E34</f>
        <v>0</v>
      </c>
      <c r="G31" s="42">
        <f>$B31*'Operativni P&amp;T'!F34</f>
        <v>0</v>
      </c>
      <c r="H31" s="42">
        <f>$B31*'Operativni P&amp;T'!G34</f>
        <v>0</v>
      </c>
      <c r="I31" s="42">
        <f>$B31*'Operativni P&amp;T'!H34</f>
        <v>0</v>
      </c>
      <c r="J31" s="42">
        <f>$B31*'Operativni P&amp;T'!I34</f>
        <v>0</v>
      </c>
      <c r="K31" s="42">
        <f>$B31*'Operativni P&amp;T'!J34</f>
        <v>0</v>
      </c>
      <c r="L31" s="42">
        <f>$B31*'Operativni P&amp;T'!K34</f>
        <v>0</v>
      </c>
      <c r="M31" s="42">
        <f>$B31*'Operativni P&amp;T'!L34</f>
        <v>0</v>
      </c>
      <c r="N31" s="42">
        <f>$B31*'Operativni P&amp;T'!M34</f>
        <v>0</v>
      </c>
      <c r="O31" s="42">
        <f>$B31*'Operativni P&amp;T'!N34</f>
        <v>0</v>
      </c>
      <c r="P31" s="42">
        <f>$B31*'Operativni P&amp;T'!O34</f>
        <v>0</v>
      </c>
      <c r="Q31" s="42">
        <f>$B31*'Operativni P&amp;T'!P34</f>
        <v>0</v>
      </c>
      <c r="R31" s="42">
        <f>$B31*'Operativni P&amp;T'!Q34</f>
        <v>0</v>
      </c>
      <c r="S31" s="42">
        <f>$B31*'Operativni P&amp;T'!R34</f>
        <v>0</v>
      </c>
      <c r="T31" s="42">
        <f>$B31*'Operativni P&amp;T'!S34</f>
        <v>0</v>
      </c>
      <c r="U31" s="42">
        <f>$B31*'Operativni P&amp;T'!T34</f>
        <v>0</v>
      </c>
      <c r="V31" s="42">
        <f>$B31*'Operativni P&amp;T'!U34</f>
        <v>0</v>
      </c>
    </row>
    <row r="32" spans="1:46" s="165" customFormat="1" ht="31.5" customHeight="1" x14ac:dyDescent="0.15">
      <c r="A32" s="300" t="s">
        <v>268</v>
      </c>
      <c r="B32" s="164"/>
      <c r="C32" s="27">
        <f t="shared" ref="C32:V32" si="4">SUM(C24:C31)</f>
        <v>0</v>
      </c>
      <c r="D32" s="27">
        <f t="shared" si="4"/>
        <v>0</v>
      </c>
      <c r="E32" s="27">
        <f t="shared" si="4"/>
        <v>0</v>
      </c>
      <c r="F32" s="27">
        <f t="shared" si="4"/>
        <v>0</v>
      </c>
      <c r="G32" s="27">
        <f t="shared" si="4"/>
        <v>0</v>
      </c>
      <c r="H32" s="27">
        <f t="shared" si="4"/>
        <v>0</v>
      </c>
      <c r="I32" s="27">
        <f t="shared" si="4"/>
        <v>0</v>
      </c>
      <c r="J32" s="27">
        <f t="shared" si="4"/>
        <v>0</v>
      </c>
      <c r="K32" s="27">
        <f t="shared" si="4"/>
        <v>0</v>
      </c>
      <c r="L32" s="27">
        <f t="shared" si="4"/>
        <v>0</v>
      </c>
      <c r="M32" s="27">
        <f t="shared" si="4"/>
        <v>0</v>
      </c>
      <c r="N32" s="27">
        <f t="shared" si="4"/>
        <v>0</v>
      </c>
      <c r="O32" s="27">
        <f t="shared" si="4"/>
        <v>0</v>
      </c>
      <c r="P32" s="27">
        <f t="shared" si="4"/>
        <v>0</v>
      </c>
      <c r="Q32" s="27">
        <f t="shared" si="4"/>
        <v>0</v>
      </c>
      <c r="R32" s="27">
        <f t="shared" si="4"/>
        <v>0</v>
      </c>
      <c r="S32" s="27">
        <f t="shared" si="4"/>
        <v>0</v>
      </c>
      <c r="T32" s="27">
        <f t="shared" si="4"/>
        <v>0</v>
      </c>
      <c r="U32" s="27">
        <f t="shared" si="4"/>
        <v>0</v>
      </c>
      <c r="V32" s="27">
        <f t="shared" si="4"/>
        <v>0</v>
      </c>
      <c r="W32" s="155"/>
      <c r="X32" s="155"/>
      <c r="Y32" s="155"/>
      <c r="Z32" s="155"/>
      <c r="AA32" s="155"/>
      <c r="AB32" s="155"/>
      <c r="AC32" s="155"/>
      <c r="AD32" s="155"/>
      <c r="AE32" s="155"/>
      <c r="AF32" s="155"/>
      <c r="AG32" s="155"/>
      <c r="AH32" s="155"/>
      <c r="AI32" s="156"/>
      <c r="AJ32" s="156"/>
      <c r="AK32" s="156"/>
      <c r="AL32" s="156"/>
      <c r="AM32" s="156"/>
      <c r="AN32" s="156"/>
      <c r="AO32" s="156"/>
      <c r="AP32" s="156"/>
      <c r="AQ32" s="156"/>
      <c r="AR32" s="156"/>
      <c r="AS32" s="156"/>
      <c r="AT32" s="156"/>
    </row>
    <row r="33" spans="1:46" s="8" customFormat="1" ht="17.45" customHeight="1" x14ac:dyDescent="0.15">
      <c r="A33" s="295" t="s">
        <v>18</v>
      </c>
      <c r="B33" s="161">
        <v>0.8</v>
      </c>
      <c r="C33" s="25">
        <f>$B33*FNPVC!C12</f>
        <v>0</v>
      </c>
      <c r="D33" s="25">
        <f>$B33*FNPVC!D12</f>
        <v>0</v>
      </c>
      <c r="E33" s="25">
        <f>$B33*FNPVC!E12</f>
        <v>0</v>
      </c>
      <c r="F33" s="25">
        <f>$B33*FNPVC!F12</f>
        <v>0</v>
      </c>
      <c r="G33" s="25">
        <f>$B33*FNPVC!G12</f>
        <v>0</v>
      </c>
      <c r="H33" s="25">
        <f>$B33*FNPVC!H12</f>
        <v>0</v>
      </c>
      <c r="I33" s="25">
        <f>$B33*FNPVC!I12</f>
        <v>0</v>
      </c>
      <c r="J33" s="25">
        <f>$B33*FNPVC!J12</f>
        <v>0</v>
      </c>
      <c r="K33" s="25">
        <f>$B33*FNPVC!K12</f>
        <v>0</v>
      </c>
      <c r="L33" s="25">
        <f>$B33*FNPVC!L12</f>
        <v>0</v>
      </c>
      <c r="M33" s="25">
        <f>$B33*FNPVC!M12</f>
        <v>0</v>
      </c>
      <c r="N33" s="25">
        <f>$B33*FNPVC!N12</f>
        <v>0</v>
      </c>
      <c r="O33" s="25">
        <f>$B33*FNPVC!O12</f>
        <v>0</v>
      </c>
      <c r="P33" s="25">
        <f>$B33*FNPVC!P12</f>
        <v>0</v>
      </c>
      <c r="Q33" s="25">
        <f>$B33*FNPVC!Q12</f>
        <v>0</v>
      </c>
      <c r="R33" s="25">
        <f>$B33*FNPVC!R12</f>
        <v>0</v>
      </c>
      <c r="S33" s="25">
        <f>$B33*FNPVC!S12</f>
        <v>0</v>
      </c>
      <c r="T33" s="25">
        <f>$B33*FNPVC!T12</f>
        <v>0</v>
      </c>
      <c r="U33" s="25">
        <f>$B33*FNPVC!U12</f>
        <v>0</v>
      </c>
      <c r="V33" s="25">
        <f>$B33*FNPVC!V12</f>
        <v>0</v>
      </c>
      <c r="W33" s="155"/>
      <c r="X33" s="155"/>
      <c r="Y33" s="155"/>
      <c r="Z33" s="155"/>
      <c r="AA33" s="155"/>
      <c r="AB33" s="155"/>
      <c r="AC33" s="155"/>
      <c r="AD33" s="155"/>
      <c r="AE33" s="155"/>
      <c r="AF33" s="155"/>
      <c r="AG33" s="155"/>
      <c r="AH33" s="155"/>
      <c r="AI33" s="56"/>
      <c r="AJ33" s="56"/>
      <c r="AK33" s="56"/>
      <c r="AL33" s="56"/>
      <c r="AM33" s="56"/>
      <c r="AN33" s="56"/>
      <c r="AO33" s="56"/>
      <c r="AP33" s="56"/>
      <c r="AQ33" s="56"/>
      <c r="AR33" s="56"/>
      <c r="AS33" s="56"/>
      <c r="AT33" s="56"/>
    </row>
    <row r="34" spans="1:46" s="155" customFormat="1" ht="17.45" customHeight="1" x14ac:dyDescent="0.15">
      <c r="A34" s="296" t="s">
        <v>19</v>
      </c>
      <c r="B34" s="161">
        <v>1</v>
      </c>
      <c r="C34" s="25">
        <f>'Financijska održivost'!B17*$B$34</f>
        <v>0</v>
      </c>
      <c r="D34" s="25">
        <f>'Financijska održivost'!C17*$B$34</f>
        <v>0</v>
      </c>
      <c r="E34" s="25">
        <f>'Financijska održivost'!D17*$B$34</f>
        <v>0</v>
      </c>
      <c r="F34" s="25">
        <f>'Financijska održivost'!E17*$B$34</f>
        <v>0</v>
      </c>
      <c r="G34" s="25">
        <f>'Financijska održivost'!F17*$B$34</f>
        <v>0</v>
      </c>
      <c r="H34" s="25">
        <f>'Financijska održivost'!G17*$B$34</f>
        <v>0</v>
      </c>
      <c r="I34" s="25">
        <f>'Financijska održivost'!H17*$B$34</f>
        <v>0</v>
      </c>
      <c r="J34" s="25">
        <f>'Financijska održivost'!I17*$B$34</f>
        <v>0</v>
      </c>
      <c r="K34" s="25">
        <f>'Financijska održivost'!J17*$B$34</f>
        <v>0</v>
      </c>
      <c r="L34" s="25">
        <f>'Financijska održivost'!K17*$B$34</f>
        <v>0</v>
      </c>
      <c r="M34" s="25">
        <f>'Financijska održivost'!L17*$B$34</f>
        <v>0</v>
      </c>
      <c r="N34" s="25">
        <f>'Financijska održivost'!M17*$B$34</f>
        <v>0</v>
      </c>
      <c r="O34" s="25">
        <f>'Financijska održivost'!N17*$B$34</f>
        <v>0</v>
      </c>
      <c r="P34" s="25">
        <f>'Financijska održivost'!O17*$B$34</f>
        <v>0</v>
      </c>
      <c r="Q34" s="25">
        <f>'Financijska održivost'!P17*$B$34</f>
        <v>0</v>
      </c>
      <c r="R34" s="25">
        <f>'Financijska održivost'!Q17*$B$34</f>
        <v>0</v>
      </c>
      <c r="S34" s="25">
        <f>'Financijska održivost'!R17*$B$34</f>
        <v>0</v>
      </c>
      <c r="T34" s="25">
        <f>'Financijska održivost'!S17*$B$34</f>
        <v>0</v>
      </c>
      <c r="U34" s="25">
        <f>'Financijska održivost'!T17*$B$34</f>
        <v>0</v>
      </c>
      <c r="V34" s="25">
        <f>'Financijska održivost'!U17*$B$34</f>
        <v>0</v>
      </c>
      <c r="AI34" s="156"/>
      <c r="AJ34" s="156"/>
      <c r="AK34" s="156"/>
      <c r="AL34" s="156"/>
      <c r="AM34" s="156"/>
      <c r="AN34" s="156"/>
      <c r="AO34" s="156"/>
      <c r="AP34" s="156"/>
      <c r="AQ34" s="156"/>
      <c r="AR34" s="156"/>
      <c r="AS34" s="156"/>
      <c r="AT34" s="156"/>
    </row>
    <row r="35" spans="1:46" s="155" customFormat="1" ht="17.45" customHeight="1" x14ac:dyDescent="0.15">
      <c r="A35" s="296" t="s">
        <v>258</v>
      </c>
      <c r="B35" s="161">
        <f>B33</f>
        <v>0.8</v>
      </c>
      <c r="C35" s="39">
        <f>$B$35*(-FNPVK!B9)</f>
        <v>0</v>
      </c>
      <c r="D35" s="39">
        <f>$B$35*(-FNPVK!C9)</f>
        <v>0</v>
      </c>
      <c r="E35" s="39">
        <f>$B$35*(-FNPVK!D9)</f>
        <v>0</v>
      </c>
      <c r="F35" s="39">
        <f>$B$35*(-FNPVK!E9)</f>
        <v>0</v>
      </c>
      <c r="G35" s="39">
        <f>$B$35*(-FNPVK!F9)</f>
        <v>0</v>
      </c>
      <c r="H35" s="39">
        <f>$B$35*(-FNPVK!G9)</f>
        <v>0</v>
      </c>
      <c r="I35" s="39">
        <f>$B$35*(-FNPVK!H9)</f>
        <v>0</v>
      </c>
      <c r="J35" s="39">
        <f>$B$35*(-FNPVK!I9)</f>
        <v>0</v>
      </c>
      <c r="K35" s="39">
        <f>$B$35*(-FNPVK!J9)</f>
        <v>0</v>
      </c>
      <c r="L35" s="39">
        <f>$B$35*(-FNPVK!K9)</f>
        <v>0</v>
      </c>
      <c r="M35" s="39">
        <f>$B$35*(-FNPVK!L9)</f>
        <v>0</v>
      </c>
      <c r="N35" s="39">
        <f>$B$35*(-FNPVK!M9)</f>
        <v>0</v>
      </c>
      <c r="O35" s="39">
        <f>$B$35*(-FNPVK!N9)</f>
        <v>0</v>
      </c>
      <c r="P35" s="39">
        <f>$B$35*(-FNPVK!O9)</f>
        <v>0</v>
      </c>
      <c r="Q35" s="39">
        <f>$B$35*(-FNPVK!P9)</f>
        <v>0</v>
      </c>
      <c r="R35" s="39">
        <f>$B$35*(-FNPVK!Q9)</f>
        <v>0</v>
      </c>
      <c r="S35" s="39">
        <f>$B$35*(-FNPVK!R9)</f>
        <v>0</v>
      </c>
      <c r="T35" s="39">
        <f>$B$35*(-FNPVK!S9)</f>
        <v>0</v>
      </c>
      <c r="U35" s="39">
        <f>$B$35*(-FNPVK!T9)</f>
        <v>0</v>
      </c>
      <c r="V35" s="39">
        <f>$B$35*(-FNPVK!U9)</f>
        <v>0</v>
      </c>
      <c r="AI35" s="156"/>
      <c r="AJ35" s="156"/>
      <c r="AK35" s="156"/>
      <c r="AL35" s="156"/>
      <c r="AM35" s="156"/>
      <c r="AN35" s="156"/>
      <c r="AO35" s="156"/>
      <c r="AP35" s="156"/>
      <c r="AQ35" s="156"/>
      <c r="AR35" s="156"/>
      <c r="AS35" s="156"/>
      <c r="AT35" s="156"/>
    </row>
    <row r="36" spans="1:46" s="165" customFormat="1" ht="21" customHeight="1" x14ac:dyDescent="0.15">
      <c r="A36" s="300" t="s">
        <v>269</v>
      </c>
      <c r="B36" s="164"/>
      <c r="C36" s="27">
        <f>SUM(C33:C35)</f>
        <v>0</v>
      </c>
      <c r="D36" s="27">
        <f t="shared" ref="D36:U36" si="5">SUM(D33:D35)</f>
        <v>0</v>
      </c>
      <c r="E36" s="27">
        <f t="shared" si="5"/>
        <v>0</v>
      </c>
      <c r="F36" s="27">
        <f t="shared" si="5"/>
        <v>0</v>
      </c>
      <c r="G36" s="27">
        <f t="shared" si="5"/>
        <v>0</v>
      </c>
      <c r="H36" s="27">
        <f t="shared" si="5"/>
        <v>0</v>
      </c>
      <c r="I36" s="27">
        <f t="shared" si="5"/>
        <v>0</v>
      </c>
      <c r="J36" s="27">
        <f t="shared" si="5"/>
        <v>0</v>
      </c>
      <c r="K36" s="27">
        <f t="shared" si="5"/>
        <v>0</v>
      </c>
      <c r="L36" s="27">
        <f t="shared" si="5"/>
        <v>0</v>
      </c>
      <c r="M36" s="27">
        <f t="shared" si="5"/>
        <v>0</v>
      </c>
      <c r="N36" s="27">
        <f t="shared" si="5"/>
        <v>0</v>
      </c>
      <c r="O36" s="27">
        <f t="shared" si="5"/>
        <v>0</v>
      </c>
      <c r="P36" s="27">
        <f t="shared" si="5"/>
        <v>0</v>
      </c>
      <c r="Q36" s="27">
        <f t="shared" si="5"/>
        <v>0</v>
      </c>
      <c r="R36" s="27">
        <f t="shared" si="5"/>
        <v>0</v>
      </c>
      <c r="S36" s="27">
        <f t="shared" si="5"/>
        <v>0</v>
      </c>
      <c r="T36" s="27">
        <f t="shared" si="5"/>
        <v>0</v>
      </c>
      <c r="U36" s="27">
        <f t="shared" si="5"/>
        <v>0</v>
      </c>
      <c r="V36" s="27">
        <f t="shared" ref="V36" si="6">SUM(V33:V35)</f>
        <v>0</v>
      </c>
      <c r="W36" s="155"/>
      <c r="X36" s="155"/>
      <c r="Y36" s="155"/>
      <c r="Z36" s="155"/>
      <c r="AA36" s="155"/>
      <c r="AB36" s="155"/>
      <c r="AC36" s="155"/>
      <c r="AD36" s="155"/>
      <c r="AE36" s="155"/>
      <c r="AF36" s="155"/>
      <c r="AG36" s="155"/>
      <c r="AH36" s="155"/>
      <c r="AI36" s="156"/>
      <c r="AJ36" s="156"/>
      <c r="AK36" s="156"/>
      <c r="AL36" s="156"/>
      <c r="AM36" s="156"/>
      <c r="AN36" s="156"/>
      <c r="AO36" s="156"/>
      <c r="AP36" s="156"/>
      <c r="AQ36" s="156"/>
      <c r="AR36" s="156"/>
      <c r="AS36" s="156"/>
      <c r="AT36" s="156"/>
    </row>
    <row r="37" spans="1:46" s="155" customFormat="1" ht="17.45" customHeight="1" x14ac:dyDescent="0.15">
      <c r="A37" s="301" t="s">
        <v>20</v>
      </c>
      <c r="B37" s="166"/>
      <c r="C37" s="39">
        <v>0</v>
      </c>
      <c r="D37" s="39">
        <v>0</v>
      </c>
      <c r="E37" s="39">
        <v>0</v>
      </c>
      <c r="F37" s="39"/>
      <c r="G37" s="39"/>
      <c r="H37" s="39"/>
      <c r="I37" s="39"/>
      <c r="J37" s="39"/>
      <c r="K37" s="39"/>
      <c r="L37" s="39"/>
      <c r="M37" s="39"/>
      <c r="N37" s="39"/>
      <c r="O37" s="39"/>
      <c r="P37" s="39"/>
      <c r="Q37" s="39"/>
      <c r="R37" s="39"/>
      <c r="S37" s="39"/>
      <c r="T37" s="39"/>
      <c r="U37" s="39"/>
      <c r="V37" s="39"/>
      <c r="AI37" s="156"/>
      <c r="AJ37" s="156"/>
      <c r="AK37" s="156"/>
      <c r="AL37" s="156"/>
      <c r="AM37" s="156"/>
      <c r="AN37" s="156"/>
      <c r="AO37" s="156"/>
      <c r="AP37" s="156"/>
      <c r="AQ37" s="156"/>
      <c r="AR37" s="156"/>
      <c r="AS37" s="156"/>
      <c r="AT37" s="156"/>
    </row>
    <row r="38" spans="1:46" s="165" customFormat="1" ht="17.45" customHeight="1" x14ac:dyDescent="0.15">
      <c r="A38" s="300" t="s">
        <v>22</v>
      </c>
      <c r="B38" s="164"/>
      <c r="C38" s="27">
        <f>C37</f>
        <v>0</v>
      </c>
      <c r="D38" s="27">
        <f t="shared" ref="D38:U38" si="7">D37</f>
        <v>0</v>
      </c>
      <c r="E38" s="27">
        <f t="shared" si="7"/>
        <v>0</v>
      </c>
      <c r="F38" s="27">
        <f t="shared" si="7"/>
        <v>0</v>
      </c>
      <c r="G38" s="27">
        <f t="shared" si="7"/>
        <v>0</v>
      </c>
      <c r="H38" s="27">
        <f t="shared" si="7"/>
        <v>0</v>
      </c>
      <c r="I38" s="27">
        <f t="shared" si="7"/>
        <v>0</v>
      </c>
      <c r="J38" s="27">
        <f t="shared" si="7"/>
        <v>0</v>
      </c>
      <c r="K38" s="27">
        <f t="shared" si="7"/>
        <v>0</v>
      </c>
      <c r="L38" s="27">
        <f t="shared" si="7"/>
        <v>0</v>
      </c>
      <c r="M38" s="27">
        <f t="shared" si="7"/>
        <v>0</v>
      </c>
      <c r="N38" s="27">
        <f t="shared" si="7"/>
        <v>0</v>
      </c>
      <c r="O38" s="27">
        <f t="shared" si="7"/>
        <v>0</v>
      </c>
      <c r="P38" s="27">
        <f t="shared" si="7"/>
        <v>0</v>
      </c>
      <c r="Q38" s="27">
        <f t="shared" si="7"/>
        <v>0</v>
      </c>
      <c r="R38" s="27">
        <f t="shared" si="7"/>
        <v>0</v>
      </c>
      <c r="S38" s="27">
        <f t="shared" si="7"/>
        <v>0</v>
      </c>
      <c r="T38" s="27">
        <f t="shared" si="7"/>
        <v>0</v>
      </c>
      <c r="U38" s="27">
        <f t="shared" si="7"/>
        <v>0</v>
      </c>
      <c r="V38" s="27">
        <f t="shared" ref="V38" si="8">V37</f>
        <v>0</v>
      </c>
      <c r="W38" s="155"/>
      <c r="X38" s="155"/>
      <c r="Y38" s="155"/>
      <c r="Z38" s="155"/>
      <c r="AA38" s="155"/>
      <c r="AB38" s="155"/>
      <c r="AC38" s="155"/>
      <c r="AD38" s="155"/>
      <c r="AE38" s="155"/>
      <c r="AF38" s="155"/>
      <c r="AG38" s="155"/>
      <c r="AH38" s="155"/>
      <c r="AI38" s="156"/>
      <c r="AJ38" s="156"/>
      <c r="AK38" s="156"/>
      <c r="AL38" s="156"/>
      <c r="AM38" s="156"/>
      <c r="AN38" s="156"/>
      <c r="AO38" s="156"/>
      <c r="AP38" s="156"/>
      <c r="AQ38" s="156"/>
      <c r="AR38" s="156"/>
      <c r="AS38" s="156"/>
      <c r="AT38" s="156"/>
    </row>
    <row r="39" spans="1:46" s="163" customFormat="1" ht="24" customHeight="1" x14ac:dyDescent="0.15">
      <c r="A39" s="297" t="s">
        <v>270</v>
      </c>
      <c r="B39" s="33"/>
      <c r="C39" s="41">
        <f>C32+C36+C38</f>
        <v>0</v>
      </c>
      <c r="D39" s="41">
        <f t="shared" ref="D39:U39" si="9">D32+D36+D38</f>
        <v>0</v>
      </c>
      <c r="E39" s="41">
        <f t="shared" si="9"/>
        <v>0</v>
      </c>
      <c r="F39" s="41">
        <f>F32+F36+F38</f>
        <v>0</v>
      </c>
      <c r="G39" s="41">
        <f t="shared" si="9"/>
        <v>0</v>
      </c>
      <c r="H39" s="41">
        <f t="shared" si="9"/>
        <v>0</v>
      </c>
      <c r="I39" s="41">
        <f t="shared" si="9"/>
        <v>0</v>
      </c>
      <c r="J39" s="41">
        <f t="shared" si="9"/>
        <v>0</v>
      </c>
      <c r="K39" s="41">
        <f t="shared" si="9"/>
        <v>0</v>
      </c>
      <c r="L39" s="41">
        <f t="shared" si="9"/>
        <v>0</v>
      </c>
      <c r="M39" s="41">
        <f t="shared" si="9"/>
        <v>0</v>
      </c>
      <c r="N39" s="41">
        <f t="shared" si="9"/>
        <v>0</v>
      </c>
      <c r="O39" s="41">
        <f t="shared" si="9"/>
        <v>0</v>
      </c>
      <c r="P39" s="41">
        <f t="shared" si="9"/>
        <v>0</v>
      </c>
      <c r="Q39" s="41">
        <f t="shared" si="9"/>
        <v>0</v>
      </c>
      <c r="R39" s="41">
        <f t="shared" si="9"/>
        <v>0</v>
      </c>
      <c r="S39" s="41">
        <f t="shared" si="9"/>
        <v>0</v>
      </c>
      <c r="T39" s="41">
        <f t="shared" si="9"/>
        <v>0</v>
      </c>
      <c r="U39" s="41">
        <f t="shared" si="9"/>
        <v>0</v>
      </c>
      <c r="V39" s="41">
        <f t="shared" ref="V39" si="10">V32+V36+V38</f>
        <v>0</v>
      </c>
      <c r="W39" s="156"/>
      <c r="X39" s="156"/>
      <c r="Y39" s="156"/>
      <c r="Z39" s="156"/>
      <c r="AA39" s="156"/>
      <c r="AB39" s="156"/>
      <c r="AC39" s="156"/>
      <c r="AD39" s="156"/>
      <c r="AE39" s="156"/>
      <c r="AF39" s="156"/>
      <c r="AG39" s="156"/>
      <c r="AH39" s="156"/>
      <c r="AI39" s="156"/>
      <c r="AJ39" s="156"/>
      <c r="AK39" s="156"/>
      <c r="AL39" s="156"/>
      <c r="AM39" s="156"/>
      <c r="AN39" s="156"/>
      <c r="AO39" s="156"/>
      <c r="AP39" s="156"/>
      <c r="AQ39" s="156"/>
      <c r="AR39" s="156"/>
      <c r="AS39" s="156"/>
      <c r="AT39" s="156"/>
    </row>
    <row r="40" spans="1:46" s="163" customFormat="1" ht="17.45" customHeight="1" x14ac:dyDescent="0.15">
      <c r="A40" s="297" t="s">
        <v>21</v>
      </c>
      <c r="B40" s="158"/>
      <c r="C40" s="40">
        <f t="shared" ref="C40:V40" si="11">C23-C39</f>
        <v>0</v>
      </c>
      <c r="D40" s="40">
        <f t="shared" si="11"/>
        <v>0</v>
      </c>
      <c r="E40" s="40">
        <f t="shared" si="11"/>
        <v>0</v>
      </c>
      <c r="F40" s="40">
        <f t="shared" si="11"/>
        <v>0</v>
      </c>
      <c r="G40" s="40">
        <f t="shared" si="11"/>
        <v>0</v>
      </c>
      <c r="H40" s="40">
        <f t="shared" si="11"/>
        <v>0</v>
      </c>
      <c r="I40" s="40">
        <f t="shared" si="11"/>
        <v>0</v>
      </c>
      <c r="J40" s="40">
        <f t="shared" si="11"/>
        <v>0</v>
      </c>
      <c r="K40" s="40">
        <f t="shared" si="11"/>
        <v>0</v>
      </c>
      <c r="L40" s="40">
        <f t="shared" si="11"/>
        <v>0</v>
      </c>
      <c r="M40" s="40">
        <f t="shared" si="11"/>
        <v>0</v>
      </c>
      <c r="N40" s="40">
        <f t="shared" si="11"/>
        <v>0</v>
      </c>
      <c r="O40" s="40">
        <f t="shared" si="11"/>
        <v>0</v>
      </c>
      <c r="P40" s="40">
        <f t="shared" si="11"/>
        <v>0</v>
      </c>
      <c r="Q40" s="40">
        <f t="shared" si="11"/>
        <v>0</v>
      </c>
      <c r="R40" s="40">
        <f t="shared" si="11"/>
        <v>0</v>
      </c>
      <c r="S40" s="40">
        <f t="shared" si="11"/>
        <v>0</v>
      </c>
      <c r="T40" s="40">
        <f t="shared" si="11"/>
        <v>0</v>
      </c>
      <c r="U40" s="40">
        <f t="shared" si="11"/>
        <v>0</v>
      </c>
      <c r="V40" s="40">
        <f t="shared" si="11"/>
        <v>0</v>
      </c>
      <c r="W40" s="156"/>
      <c r="X40" s="156"/>
      <c r="Y40" s="156"/>
      <c r="Z40" s="156"/>
      <c r="AA40" s="156"/>
      <c r="AB40" s="156"/>
      <c r="AC40" s="156"/>
      <c r="AD40" s="156"/>
      <c r="AE40" s="156"/>
      <c r="AF40" s="156"/>
      <c r="AG40" s="156"/>
      <c r="AH40" s="156"/>
      <c r="AI40" s="156"/>
      <c r="AJ40" s="156"/>
      <c r="AK40" s="156"/>
      <c r="AL40" s="156"/>
      <c r="AM40" s="156"/>
      <c r="AN40" s="156"/>
      <c r="AO40" s="156"/>
      <c r="AP40" s="156"/>
      <c r="AQ40" s="156"/>
      <c r="AR40" s="156"/>
      <c r="AS40" s="156"/>
      <c r="AT40" s="156"/>
    </row>
    <row r="41" spans="1:46" s="155" customFormat="1" ht="12" thickBot="1" x14ac:dyDescent="0.25">
      <c r="A41" s="302"/>
      <c r="C41" s="167"/>
      <c r="D41" s="167"/>
      <c r="E41" s="167"/>
      <c r="F41" s="167"/>
      <c r="G41" s="167"/>
      <c r="H41" s="167"/>
      <c r="I41" s="167"/>
      <c r="J41" s="167"/>
      <c r="K41" s="167"/>
      <c r="L41" s="167"/>
      <c r="M41" s="167"/>
      <c r="N41" s="167"/>
      <c r="O41" s="167"/>
      <c r="P41" s="167"/>
      <c r="Q41" s="167"/>
      <c r="R41" s="167"/>
      <c r="S41" s="167"/>
      <c r="T41" s="167"/>
      <c r="U41" s="167"/>
      <c r="AI41" s="156"/>
      <c r="AJ41" s="156"/>
      <c r="AK41" s="156"/>
      <c r="AL41" s="156"/>
      <c r="AM41" s="156"/>
      <c r="AN41" s="156"/>
      <c r="AO41" s="156"/>
      <c r="AP41" s="156"/>
      <c r="AQ41" s="156"/>
      <c r="AR41" s="156"/>
      <c r="AS41" s="156"/>
      <c r="AT41" s="156"/>
    </row>
    <row r="42" spans="1:46" s="155" customFormat="1" ht="13.15" customHeight="1" thickTop="1" thickBot="1" x14ac:dyDescent="0.2">
      <c r="A42" s="303" t="s">
        <v>23</v>
      </c>
      <c r="B42" s="43">
        <v>0.05</v>
      </c>
      <c r="C42" s="167"/>
      <c r="D42" s="167"/>
      <c r="E42" s="167"/>
      <c r="F42" s="167"/>
      <c r="G42" s="167"/>
      <c r="H42" s="167"/>
      <c r="I42" s="167"/>
      <c r="J42" s="167"/>
      <c r="K42" s="167"/>
      <c r="L42" s="167"/>
      <c r="M42" s="167"/>
      <c r="N42" s="167"/>
      <c r="O42" s="167"/>
      <c r="P42" s="167"/>
      <c r="Q42" s="167"/>
      <c r="R42" s="167"/>
      <c r="S42" s="167"/>
      <c r="T42" s="167"/>
      <c r="U42" s="167"/>
      <c r="AI42" s="156"/>
      <c r="AJ42" s="156"/>
      <c r="AK42" s="156"/>
      <c r="AL42" s="156"/>
      <c r="AM42" s="156"/>
      <c r="AN42" s="156"/>
      <c r="AO42" s="156"/>
      <c r="AP42" s="156"/>
      <c r="AQ42" s="156"/>
      <c r="AR42" s="156"/>
      <c r="AS42" s="156"/>
      <c r="AT42" s="156"/>
    </row>
    <row r="43" spans="1:46" s="155" customFormat="1" ht="13.15" customHeight="1" thickTop="1" thickBot="1" x14ac:dyDescent="0.2">
      <c r="A43" s="303" t="s">
        <v>4</v>
      </c>
      <c r="B43" s="35">
        <f>NPV(B$42,C40:U40)</f>
        <v>0</v>
      </c>
      <c r="C43" s="168"/>
      <c r="D43" s="167"/>
      <c r="E43" s="167"/>
      <c r="F43" s="167"/>
      <c r="G43" s="167"/>
      <c r="H43" s="167"/>
      <c r="I43" s="167"/>
      <c r="J43" s="167"/>
      <c r="K43" s="167"/>
      <c r="L43" s="167"/>
      <c r="M43" s="167"/>
      <c r="N43" s="167"/>
      <c r="O43" s="167"/>
      <c r="P43" s="167"/>
      <c r="Q43" s="167"/>
      <c r="R43" s="167"/>
      <c r="S43" s="167"/>
      <c r="T43" s="167"/>
      <c r="U43" s="167"/>
      <c r="AI43" s="156"/>
      <c r="AJ43" s="156"/>
      <c r="AK43" s="156"/>
      <c r="AL43" s="156"/>
      <c r="AM43" s="156"/>
      <c r="AN43" s="156"/>
      <c r="AO43" s="156"/>
      <c r="AP43" s="156"/>
      <c r="AQ43" s="156"/>
      <c r="AR43" s="156"/>
      <c r="AS43" s="156"/>
      <c r="AT43" s="156"/>
    </row>
    <row r="44" spans="1:46" s="155" customFormat="1" ht="13.15" customHeight="1" thickTop="1" thickBot="1" x14ac:dyDescent="0.2">
      <c r="A44" s="303" t="s">
        <v>5</v>
      </c>
      <c r="B44" s="43" t="e">
        <f>IRR(C40:U40)</f>
        <v>#NUM!</v>
      </c>
      <c r="C44" s="167"/>
      <c r="D44" s="167"/>
      <c r="E44" s="167"/>
      <c r="F44" s="167"/>
      <c r="G44" s="167"/>
      <c r="H44" s="167"/>
      <c r="I44" s="167"/>
      <c r="J44" s="167"/>
      <c r="K44" s="167"/>
      <c r="L44" s="167"/>
      <c r="M44" s="167"/>
      <c r="N44" s="167"/>
      <c r="O44" s="167"/>
      <c r="P44" s="167"/>
      <c r="Q44" s="167"/>
      <c r="R44" s="167"/>
      <c r="S44" s="167"/>
      <c r="T44" s="167"/>
      <c r="U44" s="167"/>
      <c r="AI44" s="156"/>
      <c r="AJ44" s="156"/>
      <c r="AK44" s="156"/>
      <c r="AL44" s="156"/>
      <c r="AM44" s="156"/>
      <c r="AN44" s="156"/>
      <c r="AO44" s="156"/>
      <c r="AP44" s="156"/>
      <c r="AQ44" s="156"/>
      <c r="AR44" s="156"/>
      <c r="AS44" s="156"/>
      <c r="AT44" s="156"/>
    </row>
    <row r="45" spans="1:46" s="155" customFormat="1" ht="13.15" customHeight="1" thickTop="1" thickBot="1" x14ac:dyDescent="0.2">
      <c r="A45" s="303" t="s">
        <v>6</v>
      </c>
      <c r="B45" s="44" t="e">
        <f>NPV(B42,C23:U23)/NPV(B42,C39:U39)</f>
        <v>#DIV/0!</v>
      </c>
      <c r="C45" s="167"/>
      <c r="D45" s="167"/>
      <c r="E45" s="167"/>
      <c r="F45" s="167"/>
      <c r="G45" s="167"/>
      <c r="H45" s="167"/>
      <c r="I45" s="167"/>
      <c r="J45" s="167"/>
      <c r="K45" s="167"/>
      <c r="L45" s="167"/>
      <c r="M45" s="167"/>
      <c r="N45" s="167"/>
      <c r="O45" s="167"/>
      <c r="P45" s="167"/>
      <c r="Q45" s="167"/>
      <c r="R45" s="167"/>
      <c r="S45" s="167"/>
      <c r="T45" s="167"/>
      <c r="U45" s="167"/>
      <c r="AI45" s="156"/>
      <c r="AJ45" s="156"/>
      <c r="AK45" s="156"/>
      <c r="AL45" s="156"/>
      <c r="AM45" s="156"/>
      <c r="AN45" s="156"/>
      <c r="AO45" s="156"/>
      <c r="AP45" s="156"/>
      <c r="AQ45" s="156"/>
      <c r="AR45" s="156"/>
      <c r="AS45" s="156"/>
      <c r="AT45" s="156"/>
    </row>
    <row r="46" spans="1:46" ht="13.5" thickTop="1" x14ac:dyDescent="0.2"/>
  </sheetData>
  <mergeCells count="2">
    <mergeCell ref="A2:E2"/>
    <mergeCell ref="A4:E5"/>
  </mergeCells>
  <phoneticPr fontId="9" type="noConversion"/>
  <pageMargins left="0.75" right="0.75" top="1" bottom="1" header="0.5" footer="0.5"/>
  <pageSetup paperSize="8"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2:B13"/>
  <sheetViews>
    <sheetView workbookViewId="0">
      <selection activeCell="E11" sqref="E11"/>
    </sheetView>
  </sheetViews>
  <sheetFormatPr defaultRowHeight="12.75" x14ac:dyDescent="0.2"/>
  <sheetData>
    <row r="2" spans="1:2" x14ac:dyDescent="0.2">
      <c r="A2" s="1" t="s">
        <v>111</v>
      </c>
      <c r="B2" t="s">
        <v>99</v>
      </c>
    </row>
    <row r="3" spans="1:2" x14ac:dyDescent="0.2">
      <c r="A3" s="1" t="s">
        <v>112</v>
      </c>
      <c r="B3" t="s">
        <v>100</v>
      </c>
    </row>
    <row r="4" spans="1:2" x14ac:dyDescent="0.2">
      <c r="A4" t="s">
        <v>93</v>
      </c>
      <c r="B4" t="s">
        <v>101</v>
      </c>
    </row>
    <row r="5" spans="1:2" x14ac:dyDescent="0.2">
      <c r="A5" t="s">
        <v>94</v>
      </c>
      <c r="B5" t="s">
        <v>102</v>
      </c>
    </row>
    <row r="6" spans="1:2" x14ac:dyDescent="0.2">
      <c r="A6" t="s">
        <v>95</v>
      </c>
      <c r="B6" t="s">
        <v>103</v>
      </c>
    </row>
    <row r="7" spans="1:2" x14ac:dyDescent="0.2">
      <c r="A7" t="s">
        <v>96</v>
      </c>
      <c r="B7" t="s">
        <v>104</v>
      </c>
    </row>
    <row r="8" spans="1:2" x14ac:dyDescent="0.2">
      <c r="A8" t="s">
        <v>97</v>
      </c>
      <c r="B8" t="s">
        <v>105</v>
      </c>
    </row>
    <row r="9" spans="1:2" x14ac:dyDescent="0.2">
      <c r="A9" t="s">
        <v>98</v>
      </c>
      <c r="B9" t="s">
        <v>106</v>
      </c>
    </row>
    <row r="10" spans="1:2" x14ac:dyDescent="0.2">
      <c r="B10" t="s">
        <v>107</v>
      </c>
    </row>
    <row r="11" spans="1:2" x14ac:dyDescent="0.2">
      <c r="B11" t="s">
        <v>108</v>
      </c>
    </row>
    <row r="12" spans="1:2" x14ac:dyDescent="0.2">
      <c r="B12" t="s">
        <v>109</v>
      </c>
    </row>
    <row r="13" spans="1:2" x14ac:dyDescent="0.2">
      <c r="B13" t="s">
        <v>110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D11"/>
  <sheetViews>
    <sheetView workbookViewId="0">
      <selection activeCell="D3" sqref="D3"/>
    </sheetView>
  </sheetViews>
  <sheetFormatPr defaultRowHeight="12.75" x14ac:dyDescent="0.2"/>
  <cols>
    <col min="2" max="2" width="7.85546875" customWidth="1"/>
    <col min="3" max="3" width="31.7109375" customWidth="1"/>
    <col min="4" max="4" width="143" customWidth="1"/>
  </cols>
  <sheetData>
    <row r="2" spans="2:4" ht="25.5" x14ac:dyDescent="0.2">
      <c r="B2" s="193" t="s">
        <v>154</v>
      </c>
      <c r="C2" s="194" t="s">
        <v>156</v>
      </c>
      <c r="D2" s="194" t="s">
        <v>157</v>
      </c>
    </row>
    <row r="3" spans="2:4" x14ac:dyDescent="0.2">
      <c r="B3" s="79">
        <v>1</v>
      </c>
      <c r="C3" s="195" t="s">
        <v>160</v>
      </c>
      <c r="D3" s="196" t="s">
        <v>178</v>
      </c>
    </row>
    <row r="4" spans="2:4" x14ac:dyDescent="0.2">
      <c r="B4" s="79">
        <v>2</v>
      </c>
      <c r="C4" s="195" t="s">
        <v>18</v>
      </c>
      <c r="D4" s="197" t="s">
        <v>174</v>
      </c>
    </row>
    <row r="5" spans="2:4" x14ac:dyDescent="0.2">
      <c r="B5" s="79">
        <v>3</v>
      </c>
      <c r="C5" s="195" t="s">
        <v>161</v>
      </c>
      <c r="D5" s="196" t="s">
        <v>179</v>
      </c>
    </row>
    <row r="6" spans="2:4" x14ac:dyDescent="0.2">
      <c r="B6" s="79">
        <f>B5+1</f>
        <v>4</v>
      </c>
      <c r="C6" s="198" t="s">
        <v>155</v>
      </c>
      <c r="D6" s="197" t="s">
        <v>171</v>
      </c>
    </row>
    <row r="7" spans="2:4" x14ac:dyDescent="0.2">
      <c r="B7" s="79">
        <f t="shared" ref="B7:B11" si="0">B6+1</f>
        <v>5</v>
      </c>
      <c r="C7" s="195" t="s">
        <v>162</v>
      </c>
      <c r="D7" s="199" t="s">
        <v>175</v>
      </c>
    </row>
    <row r="8" spans="2:4" x14ac:dyDescent="0.2">
      <c r="B8" s="79">
        <f t="shared" si="0"/>
        <v>6</v>
      </c>
      <c r="C8" s="195" t="s">
        <v>163</v>
      </c>
      <c r="D8" s="199" t="s">
        <v>172</v>
      </c>
    </row>
    <row r="9" spans="2:4" ht="25.5" x14ac:dyDescent="0.2">
      <c r="B9" s="79">
        <f t="shared" si="0"/>
        <v>7</v>
      </c>
      <c r="C9" s="195" t="s">
        <v>164</v>
      </c>
      <c r="D9" s="197" t="s">
        <v>177</v>
      </c>
    </row>
    <row r="10" spans="2:4" x14ac:dyDescent="0.2">
      <c r="B10" s="79">
        <f t="shared" si="0"/>
        <v>8</v>
      </c>
      <c r="C10" s="198" t="s">
        <v>159</v>
      </c>
      <c r="D10" s="197" t="s">
        <v>176</v>
      </c>
    </row>
    <row r="11" spans="2:4" ht="51" x14ac:dyDescent="0.2">
      <c r="B11" s="79">
        <f t="shared" si="0"/>
        <v>9</v>
      </c>
      <c r="C11" s="195" t="s">
        <v>165</v>
      </c>
      <c r="D11" s="200" t="s">
        <v>173</v>
      </c>
    </row>
  </sheetData>
  <sheetProtection password="DA28" sheet="1" objects="1" scenarios="1"/>
  <hyperlinks>
    <hyperlink ref="C3" location="'Ulazni parametri projekta'!A1" display="'Ulazni parametri projekta'!A1" xr:uid="{00000000-0004-0000-0100-000000000000}"/>
    <hyperlink ref="C4" location="'Investicijski troškovi'!A1" display="'Investicijski troškovi'!A1" xr:uid="{00000000-0004-0000-0100-000001000000}"/>
    <hyperlink ref="C5" location="'Operativni P&amp;T'!A1" display="'Operativni P&amp;T'!A1" xr:uid="{00000000-0004-0000-0100-000002000000}"/>
    <hyperlink ref="C6" location="FNPVC!A1" display="FNPVC" xr:uid="{00000000-0004-0000-0100-000003000000}"/>
    <hyperlink ref="C7" location="'EU Doprinos'!A1" display="'EU Doprinos'!A1" xr:uid="{00000000-0004-0000-0100-000004000000}"/>
    <hyperlink ref="C8" location="'Izvori financiranja'!A1" display="'Izvori financiranja'!A1" xr:uid="{00000000-0004-0000-0100-000005000000}"/>
    <hyperlink ref="C9" location="'Financijska održivost'!A1" display="'Financijska održivost'!A1" xr:uid="{00000000-0004-0000-0100-000006000000}"/>
    <hyperlink ref="C10" location="FNPVK!A1" display="FNPVK!A1" xr:uid="{00000000-0004-0000-0100-000007000000}"/>
    <hyperlink ref="C11" location="'Ekonomska  analiza'!A1" display="'Ekonomska  analiza'!A1" xr:uid="{00000000-0004-0000-0100-000008000000}"/>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AA99"/>
  <sheetViews>
    <sheetView topLeftCell="A70" zoomScale="90" zoomScaleNormal="90" workbookViewId="0">
      <selection activeCell="F89" sqref="F89"/>
    </sheetView>
  </sheetViews>
  <sheetFormatPr defaultColWidth="9.140625" defaultRowHeight="12.75" x14ac:dyDescent="0.2"/>
  <cols>
    <col min="1" max="1" width="3.85546875" style="67" customWidth="1"/>
    <col min="2" max="2" width="42.28515625" customWidth="1"/>
    <col min="3" max="3" width="13.28515625" customWidth="1"/>
    <col min="4" max="4" width="12.7109375" customWidth="1"/>
    <col min="5" max="5" width="15.28515625" customWidth="1"/>
    <col min="6" max="6" width="14.28515625" customWidth="1"/>
    <col min="7" max="7" width="12.42578125" customWidth="1"/>
    <col min="8" max="8" width="11" customWidth="1"/>
    <col min="9" max="9" width="9.7109375" customWidth="1"/>
    <col min="25" max="25" width="11.7109375" customWidth="1"/>
  </cols>
  <sheetData>
    <row r="2" spans="1:27" ht="37.5" customHeight="1" x14ac:dyDescent="0.2">
      <c r="B2" s="359" t="s">
        <v>272</v>
      </c>
      <c r="C2" s="359"/>
    </row>
    <row r="3" spans="1:27" ht="36" x14ac:dyDescent="0.2">
      <c r="B3" s="191" t="s">
        <v>207</v>
      </c>
      <c r="C3" s="191"/>
    </row>
    <row r="4" spans="1:27" x14ac:dyDescent="0.2">
      <c r="B4" s="188" t="s">
        <v>158</v>
      </c>
      <c r="C4" s="192"/>
    </row>
    <row r="5" spans="1:27" ht="18" customHeight="1" thickBot="1" x14ac:dyDescent="0.25">
      <c r="B5" s="189"/>
      <c r="C5" s="190"/>
      <c r="D5" s="1"/>
    </row>
    <row r="6" spans="1:27" ht="29.25" customHeight="1" thickTop="1" thickBot="1" x14ac:dyDescent="0.25">
      <c r="B6" s="363" t="s">
        <v>135</v>
      </c>
      <c r="C6" s="364"/>
      <c r="D6" s="364"/>
      <c r="E6" s="365"/>
      <c r="J6" s="68"/>
    </row>
    <row r="7" spans="1:27" ht="21" customHeight="1" thickTop="1" x14ac:dyDescent="0.25">
      <c r="A7" s="231" t="s">
        <v>39</v>
      </c>
      <c r="B7" s="231" t="s">
        <v>213</v>
      </c>
      <c r="C7" s="232"/>
      <c r="D7" s="232"/>
      <c r="E7" s="232"/>
      <c r="F7" s="232"/>
      <c r="G7" s="70"/>
      <c r="H7" s="70"/>
      <c r="I7" s="70"/>
      <c r="J7" s="70"/>
      <c r="K7" s="70"/>
    </row>
    <row r="8" spans="1:27" ht="9" customHeight="1" thickBot="1" x14ac:dyDescent="0.3">
      <c r="B8" s="71"/>
      <c r="C8" s="72"/>
      <c r="D8" s="72"/>
      <c r="E8" s="72"/>
      <c r="F8" s="72"/>
      <c r="G8" s="72"/>
      <c r="H8" s="72"/>
      <c r="I8" s="72"/>
      <c r="J8" s="72"/>
      <c r="K8" s="72"/>
    </row>
    <row r="9" spans="1:27" ht="76.5" customHeight="1" thickTop="1" thickBot="1" x14ac:dyDescent="0.25">
      <c r="B9" s="356" t="s">
        <v>271</v>
      </c>
      <c r="C9" s="357"/>
      <c r="D9" s="357"/>
      <c r="E9" s="357"/>
      <c r="F9" s="357"/>
      <c r="G9" s="357"/>
      <c r="H9" s="357"/>
      <c r="I9" s="357"/>
      <c r="J9" s="357"/>
      <c r="K9" s="357"/>
      <c r="L9" s="357"/>
      <c r="M9" s="357"/>
      <c r="N9" s="357"/>
      <c r="O9" s="357"/>
      <c r="P9" s="357"/>
      <c r="Q9" s="357"/>
      <c r="R9" s="357"/>
      <c r="S9" s="357"/>
      <c r="T9" s="357"/>
      <c r="U9" s="357"/>
      <c r="V9" s="358"/>
    </row>
    <row r="10" spans="1:27" ht="23.25" customHeight="1" thickTop="1" x14ac:dyDescent="0.2">
      <c r="B10" s="234"/>
      <c r="C10" s="234"/>
      <c r="D10" s="234"/>
      <c r="E10" s="234"/>
      <c r="F10" s="73"/>
      <c r="G10" s="73"/>
      <c r="H10" s="73"/>
      <c r="I10" s="73"/>
      <c r="J10" s="73"/>
      <c r="K10" s="72"/>
    </row>
    <row r="11" spans="1:27" s="76" customFormat="1" ht="57" customHeight="1" x14ac:dyDescent="0.2">
      <c r="A11" s="74"/>
      <c r="B11" s="223" t="s">
        <v>245</v>
      </c>
      <c r="C11" s="226">
        <v>1</v>
      </c>
      <c r="D11" s="227">
        <v>2</v>
      </c>
      <c r="E11" s="227">
        <v>3</v>
      </c>
      <c r="F11" s="227">
        <v>4</v>
      </c>
      <c r="G11" s="227">
        <v>5</v>
      </c>
      <c r="H11" s="227">
        <v>6</v>
      </c>
      <c r="I11" s="227">
        <v>7</v>
      </c>
      <c r="J11" s="227">
        <v>8</v>
      </c>
      <c r="K11" s="227">
        <v>9</v>
      </c>
      <c r="L11" s="227">
        <v>10</v>
      </c>
      <c r="M11" s="227">
        <v>11</v>
      </c>
      <c r="N11" s="227">
        <v>12</v>
      </c>
      <c r="O11" s="227">
        <v>13</v>
      </c>
      <c r="P11" s="227">
        <v>14</v>
      </c>
      <c r="Q11" s="227">
        <v>15</v>
      </c>
      <c r="R11" s="227">
        <v>16</v>
      </c>
      <c r="S11" s="227">
        <v>17</v>
      </c>
      <c r="T11" s="227">
        <v>18</v>
      </c>
      <c r="U11" s="227">
        <v>19</v>
      </c>
      <c r="V11" s="227">
        <v>20</v>
      </c>
    </row>
    <row r="12" spans="1:27" s="78" customFormat="1" ht="30" customHeight="1" x14ac:dyDescent="0.2">
      <c r="A12" s="77"/>
      <c r="B12" s="223" t="s">
        <v>220</v>
      </c>
      <c r="C12" s="228" t="s">
        <v>92</v>
      </c>
      <c r="D12" s="228" t="s">
        <v>92</v>
      </c>
      <c r="E12" s="228" t="s">
        <v>92</v>
      </c>
      <c r="F12" s="228" t="s">
        <v>92</v>
      </c>
      <c r="G12" s="228" t="s">
        <v>92</v>
      </c>
      <c r="H12" s="228" t="s">
        <v>92</v>
      </c>
      <c r="I12" s="228" t="s">
        <v>92</v>
      </c>
      <c r="J12" s="228" t="s">
        <v>92</v>
      </c>
      <c r="K12" s="228" t="s">
        <v>92</v>
      </c>
      <c r="L12" s="228" t="s">
        <v>92</v>
      </c>
      <c r="M12" s="228" t="s">
        <v>92</v>
      </c>
      <c r="N12" s="228" t="s">
        <v>92</v>
      </c>
      <c r="O12" s="228" t="s">
        <v>92</v>
      </c>
      <c r="P12" s="228" t="s">
        <v>92</v>
      </c>
      <c r="Q12" s="228" t="s">
        <v>92</v>
      </c>
      <c r="R12" s="228" t="s">
        <v>92</v>
      </c>
      <c r="S12" s="228" t="s">
        <v>92</v>
      </c>
      <c r="T12" s="228" t="s">
        <v>92</v>
      </c>
      <c r="U12" s="228" t="s">
        <v>92</v>
      </c>
      <c r="V12" s="228" t="s">
        <v>92</v>
      </c>
      <c r="W12"/>
      <c r="X12"/>
      <c r="Y12"/>
      <c r="Z12"/>
      <c r="AA12"/>
    </row>
    <row r="13" spans="1:27" ht="26.25" customHeight="1" x14ac:dyDescent="0.2">
      <c r="B13" s="224" t="s">
        <v>214</v>
      </c>
      <c r="C13" s="50"/>
      <c r="D13" s="50"/>
      <c r="E13" s="50"/>
      <c r="F13" s="50"/>
      <c r="G13" s="50"/>
      <c r="H13" s="50"/>
      <c r="I13" s="50"/>
      <c r="J13" s="50"/>
      <c r="K13" s="50"/>
      <c r="L13" s="50"/>
      <c r="M13" s="50"/>
      <c r="N13" s="50"/>
      <c r="O13" s="50"/>
      <c r="P13" s="50"/>
      <c r="Q13" s="50"/>
      <c r="R13" s="50"/>
      <c r="S13" s="50"/>
      <c r="T13" s="50"/>
      <c r="U13" s="50"/>
      <c r="V13" s="50"/>
    </row>
    <row r="14" spans="1:27" ht="19.5" customHeight="1" x14ac:dyDescent="0.2">
      <c r="B14" s="173" t="s">
        <v>63</v>
      </c>
      <c r="C14" s="50"/>
      <c r="D14" s="50"/>
      <c r="E14" s="50"/>
      <c r="F14" s="50"/>
      <c r="G14" s="50"/>
      <c r="H14" s="50"/>
      <c r="I14" s="50"/>
      <c r="J14" s="50"/>
      <c r="K14" s="50"/>
      <c r="L14" s="50"/>
      <c r="M14" s="50"/>
      <c r="N14" s="50"/>
      <c r="O14" s="50"/>
      <c r="P14" s="50"/>
      <c r="Q14" s="50"/>
      <c r="R14" s="50"/>
      <c r="S14" s="50"/>
      <c r="T14" s="50"/>
      <c r="U14" s="50"/>
      <c r="V14" s="50"/>
    </row>
    <row r="15" spans="1:27" ht="19.5" customHeight="1" x14ac:dyDescent="0.2">
      <c r="B15" s="68" t="s">
        <v>62</v>
      </c>
      <c r="C15" s="50"/>
      <c r="D15" s="50"/>
      <c r="E15" s="50"/>
      <c r="F15" s="50"/>
      <c r="G15" s="50"/>
      <c r="H15" s="50"/>
      <c r="I15" s="50"/>
      <c r="J15" s="50"/>
      <c r="K15" s="50"/>
      <c r="L15" s="50"/>
      <c r="M15" s="50"/>
      <c r="N15" s="50"/>
      <c r="O15" s="50"/>
      <c r="P15" s="50"/>
      <c r="Q15" s="50"/>
      <c r="R15" s="50"/>
      <c r="S15" s="50"/>
      <c r="T15" s="50"/>
      <c r="U15" s="50"/>
      <c r="V15" s="50"/>
    </row>
    <row r="16" spans="1:27" ht="19.5" customHeight="1" x14ac:dyDescent="0.2">
      <c r="B16" s="174" t="s">
        <v>45</v>
      </c>
      <c r="C16" s="50"/>
      <c r="D16" s="50"/>
      <c r="E16" s="50"/>
      <c r="F16" s="50"/>
      <c r="G16" s="50"/>
      <c r="H16" s="50"/>
      <c r="I16" s="50"/>
      <c r="J16" s="50"/>
      <c r="K16" s="50"/>
      <c r="L16" s="50"/>
      <c r="M16" s="50"/>
      <c r="N16" s="50"/>
      <c r="O16" s="50"/>
      <c r="P16" s="50"/>
      <c r="Q16" s="50"/>
      <c r="R16" s="50"/>
      <c r="S16" s="50"/>
      <c r="T16" s="50"/>
      <c r="U16" s="50"/>
      <c r="V16" s="50"/>
    </row>
    <row r="17" spans="1:22" ht="19.5" customHeight="1" x14ac:dyDescent="0.2">
      <c r="B17" s="174" t="s">
        <v>180</v>
      </c>
      <c r="C17" s="50"/>
      <c r="D17" s="50"/>
      <c r="E17" s="50"/>
      <c r="F17" s="50"/>
      <c r="G17" s="50"/>
      <c r="H17" s="50"/>
      <c r="I17" s="50"/>
      <c r="J17" s="50"/>
      <c r="K17" s="50"/>
      <c r="L17" s="50"/>
      <c r="M17" s="50"/>
      <c r="N17" s="50"/>
      <c r="O17" s="50"/>
      <c r="P17" s="50"/>
      <c r="Q17" s="50"/>
      <c r="R17" s="50"/>
      <c r="S17" s="50"/>
      <c r="T17" s="50"/>
      <c r="U17" s="50"/>
      <c r="V17" s="50"/>
    </row>
    <row r="18" spans="1:22" ht="22.5" customHeight="1" x14ac:dyDescent="0.2">
      <c r="B18" s="80" t="s">
        <v>44</v>
      </c>
      <c r="C18" s="2">
        <f>SUM(C13:C17)</f>
        <v>0</v>
      </c>
      <c r="D18" s="2">
        <f>SUM(D13:D17)</f>
        <v>0</v>
      </c>
      <c r="E18" s="2">
        <f t="shared" ref="E18:U18" si="0">SUM(E13:E17)</f>
        <v>0</v>
      </c>
      <c r="F18" s="2">
        <f t="shared" si="0"/>
        <v>0</v>
      </c>
      <c r="G18" s="2">
        <f t="shared" si="0"/>
        <v>0</v>
      </c>
      <c r="H18" s="2">
        <f t="shared" si="0"/>
        <v>0</v>
      </c>
      <c r="I18" s="2">
        <f t="shared" si="0"/>
        <v>0</v>
      </c>
      <c r="J18" s="2">
        <f t="shared" si="0"/>
        <v>0</v>
      </c>
      <c r="K18" s="2">
        <f t="shared" si="0"/>
        <v>0</v>
      </c>
      <c r="L18" s="2">
        <f t="shared" si="0"/>
        <v>0</v>
      </c>
      <c r="M18" s="2">
        <f t="shared" si="0"/>
        <v>0</v>
      </c>
      <c r="N18" s="2">
        <f t="shared" si="0"/>
        <v>0</v>
      </c>
      <c r="O18" s="2">
        <f t="shared" si="0"/>
        <v>0</v>
      </c>
      <c r="P18" s="2">
        <f t="shared" si="0"/>
        <v>0</v>
      </c>
      <c r="Q18" s="2">
        <f t="shared" si="0"/>
        <v>0</v>
      </c>
      <c r="R18" s="2">
        <f t="shared" si="0"/>
        <v>0</v>
      </c>
      <c r="S18" s="2">
        <f t="shared" si="0"/>
        <v>0</v>
      </c>
      <c r="T18" s="2">
        <f t="shared" si="0"/>
        <v>0</v>
      </c>
      <c r="U18" s="2">
        <f t="shared" si="0"/>
        <v>0</v>
      </c>
      <c r="V18" s="2">
        <f t="shared" ref="V18" si="1">SUM(V13:V17)</f>
        <v>0</v>
      </c>
    </row>
    <row r="19" spans="1:22" ht="9" customHeight="1" x14ac:dyDescent="0.25">
      <c r="B19" s="71"/>
      <c r="C19" s="360"/>
      <c r="D19" s="361"/>
      <c r="E19" s="361"/>
      <c r="F19" s="361"/>
      <c r="G19" s="361"/>
      <c r="H19" s="361"/>
      <c r="I19" s="361"/>
      <c r="J19" s="361"/>
      <c r="K19" s="362"/>
    </row>
    <row r="20" spans="1:22" ht="21" customHeight="1" x14ac:dyDescent="0.25">
      <c r="A20" s="233" t="s">
        <v>40</v>
      </c>
      <c r="B20" s="231" t="s">
        <v>168</v>
      </c>
      <c r="C20" s="232"/>
      <c r="D20" s="70"/>
      <c r="E20" s="70"/>
      <c r="F20" s="70"/>
      <c r="G20" s="70"/>
      <c r="H20" s="70"/>
      <c r="I20" s="70"/>
      <c r="J20" s="70"/>
      <c r="K20" s="70"/>
    </row>
    <row r="21" spans="1:22" ht="9" customHeight="1" thickBot="1" x14ac:dyDescent="0.3">
      <c r="B21" s="71"/>
      <c r="C21" s="72"/>
      <c r="D21" s="72"/>
      <c r="E21" s="72"/>
      <c r="F21" s="72"/>
      <c r="G21" s="72"/>
      <c r="H21" s="72"/>
      <c r="I21" s="72"/>
      <c r="J21" s="72"/>
      <c r="K21" s="72"/>
    </row>
    <row r="22" spans="1:22" ht="51.75" customHeight="1" thickTop="1" thickBot="1" x14ac:dyDescent="0.25">
      <c r="B22" s="353" t="s">
        <v>223</v>
      </c>
      <c r="C22" s="354"/>
      <c r="D22" s="354"/>
      <c r="E22" s="354"/>
      <c r="F22" s="354"/>
      <c r="G22" s="354"/>
      <c r="H22" s="354"/>
      <c r="I22" s="354"/>
      <c r="J22" s="355"/>
      <c r="K22" s="72"/>
    </row>
    <row r="23" spans="1:22" ht="9" customHeight="1" thickTop="1" x14ac:dyDescent="0.25">
      <c r="B23" s="71"/>
      <c r="C23" s="73"/>
      <c r="D23" s="73"/>
      <c r="E23" s="73"/>
      <c r="F23" s="72"/>
      <c r="G23" s="72"/>
      <c r="H23" s="72"/>
      <c r="I23" s="72"/>
      <c r="J23" s="72"/>
      <c r="K23" s="72"/>
    </row>
    <row r="24" spans="1:22" ht="31.5" customHeight="1" x14ac:dyDescent="0.2">
      <c r="B24" s="75" t="s">
        <v>50</v>
      </c>
      <c r="C24" s="228" t="s">
        <v>51</v>
      </c>
      <c r="D24" s="223" t="s">
        <v>228</v>
      </c>
      <c r="E24" s="223" t="s">
        <v>227</v>
      </c>
    </row>
    <row r="25" spans="1:22" ht="24" customHeight="1" x14ac:dyDescent="0.2">
      <c r="B25" s="175" t="s">
        <v>52</v>
      </c>
      <c r="C25" s="51"/>
      <c r="D25" s="204"/>
      <c r="E25" s="4">
        <f>C25*D25</f>
        <v>0</v>
      </c>
    </row>
    <row r="26" spans="1:22" ht="24" customHeight="1" x14ac:dyDescent="0.2">
      <c r="B26" s="175" t="s">
        <v>183</v>
      </c>
      <c r="C26" s="51"/>
      <c r="D26" s="204"/>
      <c r="E26" s="4">
        <f t="shared" ref="E26:E31" si="2">C26*D26</f>
        <v>0</v>
      </c>
    </row>
    <row r="27" spans="1:22" ht="24" customHeight="1" x14ac:dyDescent="0.2">
      <c r="B27" s="175" t="s">
        <v>182</v>
      </c>
      <c r="C27" s="51"/>
      <c r="D27" s="204"/>
      <c r="E27" s="4">
        <f t="shared" si="2"/>
        <v>0</v>
      </c>
    </row>
    <row r="28" spans="1:22" ht="24" customHeight="1" x14ac:dyDescent="0.2">
      <c r="B28" s="175" t="s">
        <v>53</v>
      </c>
      <c r="C28" s="51"/>
      <c r="D28" s="204"/>
      <c r="E28" s="4">
        <f t="shared" si="2"/>
        <v>0</v>
      </c>
    </row>
    <row r="29" spans="1:22" ht="24" customHeight="1" x14ac:dyDescent="0.2">
      <c r="B29" s="175" t="s">
        <v>54</v>
      </c>
      <c r="C29" s="51"/>
      <c r="D29" s="204"/>
      <c r="E29" s="4">
        <f t="shared" si="2"/>
        <v>0</v>
      </c>
    </row>
    <row r="30" spans="1:22" ht="24" customHeight="1" x14ac:dyDescent="0.2">
      <c r="B30" s="175" t="s">
        <v>184</v>
      </c>
      <c r="C30" s="51"/>
      <c r="D30" s="204"/>
      <c r="E30" s="4">
        <f t="shared" si="2"/>
        <v>0</v>
      </c>
    </row>
    <row r="31" spans="1:22" ht="24" customHeight="1" x14ac:dyDescent="0.2">
      <c r="B31" s="175" t="s">
        <v>152</v>
      </c>
      <c r="C31" s="51"/>
      <c r="D31" s="204"/>
      <c r="E31" s="4">
        <f t="shared" si="2"/>
        <v>0</v>
      </c>
    </row>
    <row r="32" spans="1:22" ht="24" customHeight="1" x14ac:dyDescent="0.2">
      <c r="B32" s="3" t="s">
        <v>153</v>
      </c>
      <c r="C32" s="3"/>
      <c r="D32" s="5"/>
      <c r="E32" s="5">
        <f>SUM(E25:E31)</f>
        <v>0</v>
      </c>
    </row>
    <row r="33" spans="1:11" ht="9" customHeight="1" x14ac:dyDescent="0.2">
      <c r="B33" s="81"/>
      <c r="C33" s="82"/>
      <c r="D33" s="82"/>
      <c r="E33" s="45"/>
    </row>
    <row r="34" spans="1:11" ht="24" customHeight="1" x14ac:dyDescent="0.25">
      <c r="A34" s="233" t="s">
        <v>41</v>
      </c>
      <c r="B34" s="231" t="s">
        <v>144</v>
      </c>
      <c r="C34" s="232"/>
      <c r="K34" s="70"/>
    </row>
    <row r="35" spans="1:11" ht="9" customHeight="1" thickBot="1" x14ac:dyDescent="0.3">
      <c r="B35" s="71"/>
      <c r="C35" s="72"/>
      <c r="D35" s="72"/>
      <c r="E35" s="72"/>
      <c r="F35" s="72"/>
      <c r="G35" s="72"/>
      <c r="H35" s="72"/>
      <c r="I35" s="72"/>
      <c r="J35" s="72"/>
      <c r="K35" s="72"/>
    </row>
    <row r="36" spans="1:11" ht="52.5" customHeight="1" thickTop="1" thickBot="1" x14ac:dyDescent="0.25">
      <c r="B36" s="353" t="s">
        <v>181</v>
      </c>
      <c r="C36" s="354"/>
      <c r="D36" s="354"/>
      <c r="E36" s="354"/>
      <c r="F36" s="354"/>
      <c r="G36" s="355"/>
      <c r="H36" s="72"/>
      <c r="I36" s="72"/>
      <c r="J36" s="72"/>
      <c r="K36" s="72"/>
    </row>
    <row r="37" spans="1:11" ht="9" customHeight="1" thickTop="1" x14ac:dyDescent="0.25">
      <c r="B37" s="71"/>
      <c r="C37" s="73"/>
      <c r="D37" s="73"/>
      <c r="E37" s="73"/>
      <c r="F37" s="72"/>
      <c r="G37" s="72"/>
      <c r="H37" s="72"/>
      <c r="I37" s="72"/>
      <c r="J37" s="72"/>
      <c r="K37" s="72"/>
    </row>
    <row r="38" spans="1:11" ht="30.75" customHeight="1" x14ac:dyDescent="0.2">
      <c r="B38" s="83" t="s">
        <v>50</v>
      </c>
      <c r="C38" s="83" t="s">
        <v>55</v>
      </c>
      <c r="D38" s="90" t="s">
        <v>228</v>
      </c>
      <c r="E38" s="171" t="s">
        <v>227</v>
      </c>
    </row>
    <row r="39" spans="1:11" ht="24" customHeight="1" x14ac:dyDescent="0.2">
      <c r="B39" s="176" t="s">
        <v>56</v>
      </c>
      <c r="C39" s="50"/>
      <c r="D39" s="204"/>
      <c r="E39" s="4">
        <f>C39*D39</f>
        <v>0</v>
      </c>
    </row>
    <row r="40" spans="1:11" ht="24" customHeight="1" x14ac:dyDescent="0.2">
      <c r="B40" s="176" t="s">
        <v>65</v>
      </c>
      <c r="C40" s="51"/>
      <c r="D40" s="312"/>
      <c r="E40" s="4">
        <f>C40*D40</f>
        <v>0</v>
      </c>
    </row>
    <row r="41" spans="1:11" ht="36.75" customHeight="1" x14ac:dyDescent="0.2">
      <c r="B41" s="176" t="s">
        <v>57</v>
      </c>
      <c r="C41" s="51"/>
      <c r="D41" s="312"/>
      <c r="E41" s="4">
        <f>C41*D41</f>
        <v>0</v>
      </c>
    </row>
    <row r="42" spans="1:11" ht="39.75" customHeight="1" x14ac:dyDescent="0.2">
      <c r="B42" s="177" t="s">
        <v>84</v>
      </c>
      <c r="C42" s="50"/>
      <c r="D42" s="204"/>
      <c r="E42" s="4">
        <f>C42*D42</f>
        <v>0</v>
      </c>
    </row>
    <row r="43" spans="1:11" ht="36.75" customHeight="1" x14ac:dyDescent="0.2">
      <c r="B43" s="176" t="s">
        <v>58</v>
      </c>
      <c r="C43" s="50"/>
      <c r="D43" s="204"/>
      <c r="E43" s="4">
        <f>C43*D43</f>
        <v>0</v>
      </c>
    </row>
    <row r="44" spans="1:11" ht="50.25" customHeight="1" x14ac:dyDescent="0.2">
      <c r="B44" s="178" t="s">
        <v>143</v>
      </c>
      <c r="C44" s="201"/>
      <c r="D44" s="313"/>
      <c r="E44" s="50"/>
    </row>
    <row r="45" spans="1:11" ht="27" customHeight="1" x14ac:dyDescent="0.2">
      <c r="B45" s="3" t="s">
        <v>169</v>
      </c>
      <c r="C45" s="3"/>
      <c r="D45" s="5"/>
      <c r="E45" s="5">
        <f>SUM(E39:E44)</f>
        <v>0</v>
      </c>
    </row>
    <row r="46" spans="1:11" ht="9" customHeight="1" x14ac:dyDescent="0.2">
      <c r="B46" s="82"/>
      <c r="C46" s="82"/>
      <c r="D46" s="82"/>
      <c r="E46" s="45"/>
    </row>
    <row r="47" spans="1:11" ht="21" customHeight="1" x14ac:dyDescent="0.25">
      <c r="A47" s="233" t="s">
        <v>46</v>
      </c>
      <c r="B47" s="231" t="s">
        <v>79</v>
      </c>
      <c r="C47" s="70"/>
      <c r="D47" s="70"/>
      <c r="E47" s="70"/>
      <c r="F47" s="70"/>
      <c r="G47" s="70"/>
      <c r="H47" s="70"/>
      <c r="I47" s="70"/>
      <c r="J47" s="70"/>
      <c r="K47" s="70"/>
    </row>
    <row r="48" spans="1:11" ht="9" customHeight="1" thickBot="1" x14ac:dyDescent="0.3">
      <c r="B48" s="71"/>
      <c r="C48" s="72"/>
      <c r="D48" s="72"/>
      <c r="E48" s="72"/>
      <c r="F48" s="72"/>
      <c r="G48" s="72"/>
      <c r="H48" s="72"/>
      <c r="I48" s="72"/>
      <c r="J48" s="72"/>
      <c r="K48" s="72"/>
    </row>
    <row r="49" spans="1:11" ht="63.75" customHeight="1" thickTop="1" thickBot="1" x14ac:dyDescent="0.25">
      <c r="B49" s="353" t="s">
        <v>185</v>
      </c>
      <c r="C49" s="354"/>
      <c r="D49" s="354"/>
      <c r="E49" s="354"/>
      <c r="F49" s="354"/>
      <c r="G49" s="355"/>
      <c r="H49" s="72"/>
      <c r="I49" s="72"/>
      <c r="J49" s="72"/>
      <c r="K49" s="72"/>
    </row>
    <row r="50" spans="1:11" ht="9" customHeight="1" thickTop="1" x14ac:dyDescent="0.25">
      <c r="B50" s="71"/>
      <c r="C50" s="72"/>
      <c r="D50" s="72"/>
      <c r="E50" s="72"/>
      <c r="F50" s="72"/>
      <c r="G50" s="72"/>
      <c r="H50" s="72"/>
      <c r="I50" s="72"/>
      <c r="J50" s="72"/>
      <c r="K50" s="72"/>
    </row>
    <row r="51" spans="1:11" ht="20.25" customHeight="1" x14ac:dyDescent="0.25">
      <c r="A51" s="67" t="s">
        <v>139</v>
      </c>
      <c r="B51" s="225" t="s">
        <v>136</v>
      </c>
      <c r="C51" s="230"/>
      <c r="D51" s="84"/>
      <c r="E51" s="84"/>
      <c r="F51" s="84"/>
      <c r="G51" s="84"/>
      <c r="H51" s="71"/>
      <c r="I51" s="71"/>
      <c r="J51" s="71"/>
      <c r="K51" s="71"/>
    </row>
    <row r="52" spans="1:11" ht="9" customHeight="1" x14ac:dyDescent="0.25">
      <c r="B52" s="71"/>
      <c r="D52" s="85"/>
      <c r="E52" s="85"/>
      <c r="F52" s="85"/>
      <c r="G52" s="366"/>
      <c r="H52" s="367"/>
      <c r="I52" s="367"/>
      <c r="J52" s="367"/>
      <c r="K52" s="368"/>
    </row>
    <row r="53" spans="1:11" ht="36.75" customHeight="1" x14ac:dyDescent="0.2">
      <c r="B53" s="75" t="s">
        <v>127</v>
      </c>
      <c r="C53" s="83" t="s">
        <v>130</v>
      </c>
      <c r="D53" s="83" t="s">
        <v>131</v>
      </c>
      <c r="E53" s="83" t="s">
        <v>132</v>
      </c>
      <c r="F53" s="83" t="s">
        <v>133</v>
      </c>
      <c r="G53" s="86"/>
    </row>
    <row r="54" spans="1:11" ht="24" customHeight="1" x14ac:dyDescent="0.2">
      <c r="B54" s="79" t="s">
        <v>48</v>
      </c>
      <c r="C54" s="87" t="s">
        <v>86</v>
      </c>
      <c r="D54" s="51"/>
      <c r="E54" s="51"/>
      <c r="F54" s="321"/>
    </row>
    <row r="55" spans="1:11" ht="24" customHeight="1" x14ac:dyDescent="0.2">
      <c r="B55" s="79" t="s">
        <v>49</v>
      </c>
      <c r="C55" s="87" t="s">
        <v>64</v>
      </c>
      <c r="D55" s="51"/>
      <c r="E55" s="51"/>
      <c r="F55" s="321"/>
    </row>
    <row r="56" spans="1:11" ht="24" customHeight="1" x14ac:dyDescent="0.2">
      <c r="B56" s="3" t="s">
        <v>249</v>
      </c>
      <c r="C56" s="3"/>
      <c r="D56" s="5">
        <f>SUM(D54:D55)</f>
        <v>0</v>
      </c>
      <c r="E56" s="5">
        <f>SUM(E54:E55)</f>
        <v>0</v>
      </c>
      <c r="F56" s="5">
        <f>SUM(F54:F55)</f>
        <v>0</v>
      </c>
    </row>
    <row r="57" spans="1:11" ht="9" customHeight="1" x14ac:dyDescent="0.25">
      <c r="B57" s="71"/>
      <c r="C57" s="72"/>
      <c r="D57" s="72"/>
      <c r="E57" s="72"/>
      <c r="F57" s="72"/>
      <c r="G57" s="72"/>
      <c r="H57" s="72"/>
      <c r="I57" s="72"/>
      <c r="J57" s="72"/>
      <c r="K57" s="72"/>
    </row>
    <row r="58" spans="1:11" ht="9" customHeight="1" x14ac:dyDescent="0.25">
      <c r="B58" s="71"/>
      <c r="C58" s="72"/>
      <c r="D58" s="72"/>
      <c r="E58" s="72"/>
      <c r="F58" s="72"/>
      <c r="G58" s="72"/>
      <c r="H58" s="72"/>
      <c r="I58" s="72"/>
      <c r="J58" s="72"/>
      <c r="K58" s="72"/>
    </row>
    <row r="59" spans="1:11" ht="16.5" customHeight="1" x14ac:dyDescent="0.2">
      <c r="A59" s="67" t="s">
        <v>140</v>
      </c>
      <c r="B59" s="69" t="s">
        <v>251</v>
      </c>
      <c r="C59" s="86"/>
      <c r="D59" s="86"/>
      <c r="E59" s="86"/>
    </row>
    <row r="60" spans="1:11" ht="9" customHeight="1" x14ac:dyDescent="0.2">
      <c r="B60" s="88"/>
      <c r="C60" s="86"/>
      <c r="D60" s="86"/>
      <c r="E60" s="86"/>
    </row>
    <row r="61" spans="1:11" ht="55.5" customHeight="1" x14ac:dyDescent="0.2">
      <c r="B61" s="83" t="s">
        <v>126</v>
      </c>
      <c r="C61" s="83" t="s">
        <v>128</v>
      </c>
      <c r="D61" s="83" t="s">
        <v>129</v>
      </c>
      <c r="E61" s="172" t="s">
        <v>215</v>
      </c>
      <c r="F61" s="90" t="s">
        <v>254</v>
      </c>
    </row>
    <row r="62" spans="1:11" ht="24" customHeight="1" x14ac:dyDescent="0.2">
      <c r="B62" s="79" t="s">
        <v>48</v>
      </c>
      <c r="C62" s="87" t="s">
        <v>86</v>
      </c>
      <c r="D62" s="322">
        <f>D54+E54+F54</f>
        <v>0</v>
      </c>
      <c r="E62" s="51"/>
      <c r="F62" s="53">
        <f>D62*E62</f>
        <v>0</v>
      </c>
    </row>
    <row r="63" spans="1:11" ht="24" customHeight="1" x14ac:dyDescent="0.2">
      <c r="B63" s="79" t="s">
        <v>60</v>
      </c>
      <c r="C63" s="87" t="s">
        <v>64</v>
      </c>
      <c r="D63" s="322">
        <f>D55+E55+F55</f>
        <v>0</v>
      </c>
      <c r="E63" s="51"/>
      <c r="F63" s="53">
        <f>D63*E63</f>
        <v>0</v>
      </c>
    </row>
    <row r="64" spans="1:11" ht="24" customHeight="1" x14ac:dyDescent="0.2">
      <c r="B64" s="89" t="s">
        <v>44</v>
      </c>
      <c r="C64" s="89"/>
      <c r="D64" s="323">
        <f>SUM(D62:D63)</f>
        <v>0</v>
      </c>
      <c r="E64" s="323"/>
      <c r="F64" s="6">
        <f>SUM(F62:F63)</f>
        <v>0</v>
      </c>
    </row>
    <row r="65" spans="1:11" ht="9" customHeight="1" x14ac:dyDescent="0.25">
      <c r="B65" s="71"/>
      <c r="C65" s="72"/>
      <c r="D65" s="72"/>
      <c r="E65" s="72"/>
      <c r="F65" s="72"/>
      <c r="G65" s="72"/>
      <c r="H65" s="72"/>
      <c r="I65" s="72"/>
      <c r="J65" s="72"/>
      <c r="K65" s="72"/>
    </row>
    <row r="66" spans="1:11" ht="16.5" customHeight="1" x14ac:dyDescent="0.2">
      <c r="A66" s="67" t="s">
        <v>141</v>
      </c>
      <c r="B66" s="69" t="s">
        <v>137</v>
      </c>
      <c r="C66" s="72"/>
      <c r="D66" s="72"/>
      <c r="G66" s="72"/>
      <c r="H66" s="72"/>
      <c r="I66" s="72"/>
      <c r="J66" s="72"/>
      <c r="K66" s="72"/>
    </row>
    <row r="67" spans="1:11" ht="9" customHeight="1" x14ac:dyDescent="0.25">
      <c r="B67" s="71"/>
      <c r="C67" s="72"/>
      <c r="D67" s="72"/>
      <c r="G67" s="72"/>
      <c r="H67" s="72"/>
      <c r="I67" s="72"/>
      <c r="J67" s="72"/>
      <c r="K67" s="72"/>
    </row>
    <row r="68" spans="1:11" ht="38.25" x14ac:dyDescent="0.2">
      <c r="B68" s="90" t="s">
        <v>138</v>
      </c>
      <c r="C68" s="90" t="s">
        <v>186</v>
      </c>
      <c r="D68" s="90" t="s">
        <v>187</v>
      </c>
      <c r="E68" s="90" t="s">
        <v>216</v>
      </c>
    </row>
    <row r="69" spans="1:11" ht="24" customHeight="1" x14ac:dyDescent="0.2">
      <c r="B69" s="91" t="s">
        <v>80</v>
      </c>
      <c r="C69" s="51"/>
      <c r="D69" s="51"/>
      <c r="E69" s="51"/>
    </row>
    <row r="70" spans="1:11" ht="26.25" customHeight="1" x14ac:dyDescent="0.2">
      <c r="B70" s="178" t="s">
        <v>224</v>
      </c>
      <c r="C70" s="201"/>
      <c r="D70" s="201"/>
      <c r="E70" s="51"/>
    </row>
    <row r="71" spans="1:11" ht="24" customHeight="1" x14ac:dyDescent="0.2">
      <c r="B71" s="91" t="s">
        <v>81</v>
      </c>
      <c r="C71" s="201"/>
      <c r="D71" s="201"/>
      <c r="E71" s="52"/>
    </row>
    <row r="72" spans="1:11" ht="24" customHeight="1" x14ac:dyDescent="0.2">
      <c r="B72" s="91" t="s">
        <v>82</v>
      </c>
      <c r="C72" s="202"/>
      <c r="D72" s="202"/>
      <c r="E72" s="52"/>
    </row>
    <row r="73" spans="1:11" ht="24" customHeight="1" x14ac:dyDescent="0.2">
      <c r="B73" s="91" t="s">
        <v>83</v>
      </c>
      <c r="C73" s="203"/>
      <c r="D73" s="203"/>
      <c r="E73" s="52"/>
      <c r="F73" s="92"/>
    </row>
    <row r="74" spans="1:11" ht="9" customHeight="1" x14ac:dyDescent="0.2">
      <c r="A74"/>
    </row>
    <row r="75" spans="1:11" ht="21" customHeight="1" x14ac:dyDescent="0.25">
      <c r="A75" s="233" t="s">
        <v>47</v>
      </c>
      <c r="B75" s="231" t="s">
        <v>218</v>
      </c>
      <c r="C75" s="232"/>
      <c r="D75" s="232"/>
      <c r="E75" s="232"/>
      <c r="F75" s="232"/>
      <c r="G75" s="232"/>
      <c r="H75" s="70"/>
      <c r="I75" s="70"/>
      <c r="J75" s="70"/>
      <c r="K75" s="70"/>
    </row>
    <row r="76" spans="1:11" ht="9" customHeight="1" thickBot="1" x14ac:dyDescent="0.3">
      <c r="B76" s="71"/>
      <c r="C76" s="72"/>
      <c r="D76" s="72"/>
      <c r="E76" s="72"/>
      <c r="F76" s="72"/>
      <c r="G76" s="72"/>
      <c r="H76" s="72"/>
      <c r="I76" s="72"/>
      <c r="J76" s="72"/>
      <c r="K76" s="72"/>
    </row>
    <row r="77" spans="1:11" ht="60" customHeight="1" thickTop="1" thickBot="1" x14ac:dyDescent="0.25">
      <c r="B77" s="353" t="s">
        <v>261</v>
      </c>
      <c r="C77" s="354"/>
      <c r="D77" s="354"/>
      <c r="E77" s="354"/>
      <c r="F77" s="354"/>
      <c r="G77" s="354"/>
      <c r="H77" s="354"/>
      <c r="I77" s="355"/>
      <c r="J77" s="72"/>
      <c r="K77" s="72"/>
    </row>
    <row r="78" spans="1:11" ht="9" customHeight="1" thickTop="1" x14ac:dyDescent="0.25">
      <c r="B78" s="71"/>
      <c r="C78" s="73"/>
      <c r="D78" s="73"/>
      <c r="E78" s="73"/>
      <c r="F78" s="73"/>
      <c r="G78" s="73"/>
      <c r="H78" s="72"/>
      <c r="I78" s="72"/>
      <c r="J78" s="72"/>
      <c r="K78" s="72"/>
    </row>
    <row r="79" spans="1:11" s="93" customFormat="1" ht="63.75" customHeight="1" x14ac:dyDescent="0.2">
      <c r="A79" s="77"/>
      <c r="B79" s="90" t="s">
        <v>217</v>
      </c>
      <c r="C79" s="217"/>
      <c r="D79" s="90" t="s">
        <v>212</v>
      </c>
      <c r="E79" s="90"/>
      <c r="F79" s="90" t="s">
        <v>219</v>
      </c>
      <c r="G79" s="217"/>
    </row>
    <row r="80" spans="1:11" ht="18.75" customHeight="1" x14ac:dyDescent="0.2">
      <c r="B80" s="175" t="s">
        <v>190</v>
      </c>
      <c r="C80" s="219"/>
      <c r="D80" s="324"/>
      <c r="E80" s="218"/>
      <c r="F80" s="304"/>
      <c r="G80" s="218"/>
    </row>
    <row r="81" spans="1:7" ht="18.75" customHeight="1" x14ac:dyDescent="0.2">
      <c r="B81" s="175" t="s">
        <v>61</v>
      </c>
      <c r="C81" s="219"/>
      <c r="D81" s="324"/>
      <c r="E81" s="218"/>
      <c r="F81" s="304"/>
      <c r="G81" s="218"/>
    </row>
    <row r="82" spans="1:7" ht="18.75" customHeight="1" x14ac:dyDescent="0.2">
      <c r="B82" s="175" t="s">
        <v>42</v>
      </c>
      <c r="C82" s="219"/>
      <c r="D82" s="324"/>
      <c r="E82" s="218"/>
      <c r="F82" s="304"/>
      <c r="G82" s="218"/>
    </row>
    <row r="83" spans="1:7" ht="18.75" customHeight="1" x14ac:dyDescent="0.2">
      <c r="B83" s="175" t="s">
        <v>43</v>
      </c>
      <c r="C83" s="219"/>
      <c r="D83" s="324"/>
      <c r="E83" s="218"/>
      <c r="F83" s="304"/>
      <c r="G83" s="218"/>
    </row>
    <row r="84" spans="1:7" ht="18.75" customHeight="1" x14ac:dyDescent="0.2">
      <c r="B84" s="175" t="s">
        <v>180</v>
      </c>
      <c r="C84" s="219"/>
      <c r="D84" s="324"/>
      <c r="E84" s="218"/>
      <c r="F84" s="304"/>
      <c r="G84" s="218"/>
    </row>
    <row r="85" spans="1:7" ht="24" customHeight="1" x14ac:dyDescent="0.2">
      <c r="B85" s="220"/>
      <c r="C85" s="218"/>
      <c r="D85" s="221"/>
      <c r="E85" s="218"/>
      <c r="F85" s="222"/>
      <c r="G85" s="218"/>
    </row>
    <row r="86" spans="1:7" ht="12.75" customHeight="1" x14ac:dyDescent="0.2">
      <c r="A86"/>
    </row>
    <row r="87" spans="1:7" ht="24" customHeight="1" x14ac:dyDescent="0.2"/>
    <row r="88" spans="1:7" ht="24" customHeight="1" x14ac:dyDescent="0.2"/>
    <row r="89" spans="1:7" ht="24" customHeight="1" x14ac:dyDescent="0.2"/>
    <row r="90" spans="1:7" ht="24" customHeight="1" x14ac:dyDescent="0.2"/>
    <row r="91" spans="1:7" ht="24" customHeight="1" x14ac:dyDescent="0.2"/>
    <row r="92" spans="1:7" ht="24" customHeight="1" x14ac:dyDescent="0.2"/>
    <row r="93" spans="1:7" ht="24" customHeight="1" x14ac:dyDescent="0.2"/>
    <row r="94" spans="1:7" ht="24" customHeight="1" x14ac:dyDescent="0.2"/>
    <row r="95" spans="1:7" ht="24" customHeight="1" x14ac:dyDescent="0.2"/>
    <row r="96" spans="1:7" ht="24" customHeight="1" x14ac:dyDescent="0.2"/>
    <row r="97" ht="24" customHeight="1" x14ac:dyDescent="0.2"/>
    <row r="98" ht="24" customHeight="1" x14ac:dyDescent="0.2"/>
    <row r="99" ht="24" customHeight="1" x14ac:dyDescent="0.2"/>
  </sheetData>
  <dataConsolidate/>
  <mergeCells count="9">
    <mergeCell ref="B77:I77"/>
    <mergeCell ref="B9:V9"/>
    <mergeCell ref="B2:C2"/>
    <mergeCell ref="C19:K19"/>
    <mergeCell ref="B6:E6"/>
    <mergeCell ref="G52:K52"/>
    <mergeCell ref="B36:G36"/>
    <mergeCell ref="B49:G49"/>
    <mergeCell ref="B22:J22"/>
  </mergeCells>
  <conditionalFormatting sqref="D80">
    <cfRule type="cellIs" dxfId="0" priority="1" operator="between">
      <formula>65</formula>
      <formula>95</formula>
    </cfRule>
  </conditionalFormatting>
  <dataValidations xWindow="639" yWindow="655" count="6">
    <dataValidation type="whole" allowBlank="1" showInputMessage="1" showErrorMessage="1" errorTitle="Cijena izvan definiranih granica" prompt="Efikasnost razdvajanja između 65 - 90" sqref="D80" xr:uid="{00000000-0002-0000-0200-000000000000}">
      <formula1>65</formula1>
      <formula2>90</formula2>
    </dataValidation>
    <dataValidation type="whole" allowBlank="1" showInputMessage="1" showErrorMessage="1" errorTitle="Cijena izvan definiranih granica" prompt="Efikasnost razdvajanja između 50 - 95" sqref="D81" xr:uid="{00000000-0002-0000-0200-000001000000}">
      <formula1>50</formula1>
      <formula2>95</formula2>
    </dataValidation>
    <dataValidation type="whole" allowBlank="1" showInputMessage="1" showErrorMessage="1" errorTitle="Cijena izvan definiranih granica" prompt="Efikasnost razdvajanja između 35 - 75" sqref="D82" xr:uid="{00000000-0002-0000-0200-000002000000}">
      <formula1>35</formula1>
      <formula2>75</formula2>
    </dataValidation>
    <dataValidation type="whole" allowBlank="1" showInputMessage="1" showErrorMessage="1" errorTitle="Cijena izvan definiranih granica" prompt="Efikasnost razdvajanja između 60 - 95" sqref="D83" xr:uid="{00000000-0002-0000-0200-000003000000}">
      <formula1>60</formula1>
      <formula2>95</formula2>
    </dataValidation>
    <dataValidation allowBlank="1" showErrorMessage="1" sqref="D39 D29:D31 D42:D43" xr:uid="{00000000-0002-0000-0200-000004000000}"/>
    <dataValidation type="whole" allowBlank="1" showInputMessage="1" showErrorMessage="1" errorTitle="Cijena izvan definiranih granica" prompt="Efikasnost razdvajanja između35 - 90" sqref="D84" xr:uid="{00000000-0002-0000-0200-000005000000}">
      <formula1>35</formula1>
      <formula2>90</formula2>
    </dataValidation>
  </dataValidations>
  <pageMargins left="0.7" right="0.7" top="0.75" bottom="0.75" header="0.3" footer="0.3"/>
  <pageSetup paperSize="9" orientation="landscape"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dimension ref="A1:NG46"/>
  <sheetViews>
    <sheetView tabSelected="1" zoomScale="110" zoomScaleNormal="110" workbookViewId="0">
      <pane ySplit="1" topLeftCell="A2" activePane="bottomLeft" state="frozen"/>
      <selection activeCell="C76" sqref="C76:D76"/>
      <selection pane="bottomLeft" activeCell="H12" sqref="H12"/>
    </sheetView>
  </sheetViews>
  <sheetFormatPr defaultColWidth="9.140625" defaultRowHeight="8.25" x14ac:dyDescent="0.15"/>
  <cols>
    <col min="1" max="1" width="30.42578125" style="8" customWidth="1"/>
    <col min="2" max="2" width="14.7109375" style="8" customWidth="1"/>
    <col min="3" max="4" width="13.140625" style="8" bestFit="1" customWidth="1"/>
    <col min="5" max="5" width="10.28515625" style="8" customWidth="1"/>
    <col min="6" max="19" width="8.28515625" style="8" customWidth="1"/>
    <col min="20" max="20" width="11.28515625" style="8" bestFit="1" customWidth="1"/>
    <col min="21" max="21" width="8.28515625" style="8" customWidth="1"/>
    <col min="22" max="16384" width="9.140625" style="8"/>
  </cols>
  <sheetData>
    <row r="1" spans="1:13" ht="9" thickBot="1" x14ac:dyDescent="0.2"/>
    <row r="2" spans="1:13" ht="21.75" customHeight="1" thickTop="1" thickBot="1" x14ac:dyDescent="0.2">
      <c r="A2" s="375" t="s">
        <v>226</v>
      </c>
      <c r="B2" s="376"/>
      <c r="C2" s="376"/>
      <c r="D2" s="377"/>
      <c r="E2" s="54"/>
    </row>
    <row r="3" spans="1:13" s="56" customFormat="1" ht="13.5" customHeight="1" thickTop="1" x14ac:dyDescent="0.15">
      <c r="A3" s="55"/>
      <c r="B3" s="55"/>
      <c r="C3" s="55"/>
      <c r="D3" s="55"/>
    </row>
    <row r="4" spans="1:13" ht="45.75" customHeight="1" x14ac:dyDescent="0.15">
      <c r="A4" s="387" t="s">
        <v>273</v>
      </c>
      <c r="B4" s="388"/>
      <c r="C4" s="388"/>
      <c r="D4" s="388"/>
      <c r="E4" s="388"/>
      <c r="F4" s="388"/>
      <c r="G4" s="388"/>
      <c r="H4" s="388"/>
      <c r="I4" s="388"/>
      <c r="J4" s="388"/>
      <c r="K4" s="388"/>
      <c r="L4" s="389"/>
    </row>
    <row r="5" spans="1:13" customFormat="1" ht="21.6" customHeight="1" thickBot="1" x14ac:dyDescent="0.25">
      <c r="A5" s="310" t="s">
        <v>252</v>
      </c>
    </row>
    <row r="6" spans="1:13" ht="15" customHeight="1" thickTop="1" thickBot="1" x14ac:dyDescent="0.2">
      <c r="A6" s="57"/>
      <c r="B6" s="58" t="s">
        <v>88</v>
      </c>
      <c r="C6" s="58" t="s">
        <v>89</v>
      </c>
      <c r="G6" s="212">
        <v>2020</v>
      </c>
      <c r="H6" s="212">
        <v>2021</v>
      </c>
      <c r="I6" s="212">
        <v>2022</v>
      </c>
      <c r="J6" s="212">
        <v>2023</v>
      </c>
      <c r="K6" s="212">
        <v>2024</v>
      </c>
      <c r="L6" s="212">
        <v>2025</v>
      </c>
      <c r="M6" s="212">
        <v>2026</v>
      </c>
    </row>
    <row r="7" spans="1:13" ht="15" customHeight="1" thickTop="1" x14ac:dyDescent="0.2">
      <c r="A7" s="235" t="s">
        <v>243</v>
      </c>
      <c r="B7" s="238">
        <v>2020</v>
      </c>
      <c r="C7" s="238" t="s">
        <v>102</v>
      </c>
      <c r="D7" s="293" t="s">
        <v>282</v>
      </c>
    </row>
    <row r="8" spans="1:13" ht="15" customHeight="1" x14ac:dyDescent="0.2">
      <c r="A8" s="236" t="s">
        <v>253</v>
      </c>
      <c r="B8" s="239">
        <v>2025</v>
      </c>
      <c r="C8" s="239" t="s">
        <v>106</v>
      </c>
    </row>
    <row r="9" spans="1:13" ht="27" customHeight="1" x14ac:dyDescent="0.15">
      <c r="A9" s="237" t="s">
        <v>145</v>
      </c>
      <c r="B9" s="239">
        <v>2025</v>
      </c>
      <c r="C9" s="239" t="s">
        <v>108</v>
      </c>
    </row>
    <row r="10" spans="1:13" ht="18" customHeight="1" thickBot="1" x14ac:dyDescent="0.25">
      <c r="A10" s="216"/>
      <c r="B10"/>
      <c r="C10"/>
    </row>
    <row r="11" spans="1:13" ht="24.75" customHeight="1" x14ac:dyDescent="0.15">
      <c r="A11" s="378" t="s">
        <v>134</v>
      </c>
      <c r="B11" s="379"/>
      <c r="C11" s="379"/>
      <c r="D11" s="379"/>
      <c r="E11" s="379"/>
      <c r="F11" s="380"/>
    </row>
    <row r="12" spans="1:13" ht="9.75" customHeight="1" x14ac:dyDescent="0.15">
      <c r="A12" s="381"/>
      <c r="B12" s="382"/>
      <c r="C12" s="382"/>
      <c r="D12" s="382"/>
      <c r="E12" s="382"/>
      <c r="F12" s="383"/>
    </row>
    <row r="13" spans="1:13" ht="6.75" customHeight="1" thickBot="1" x14ac:dyDescent="0.2">
      <c r="A13" s="381"/>
      <c r="B13" s="382"/>
      <c r="C13" s="382"/>
      <c r="D13" s="382"/>
      <c r="E13" s="382"/>
      <c r="F13" s="383"/>
    </row>
    <row r="14" spans="1:13" ht="66.75" customHeight="1" x14ac:dyDescent="0.15">
      <c r="A14" s="392" t="s">
        <v>241</v>
      </c>
      <c r="B14" s="392"/>
      <c r="C14" s="392"/>
      <c r="D14" s="393"/>
      <c r="E14" s="390" t="s">
        <v>242</v>
      </c>
      <c r="F14" s="391"/>
      <c r="G14" s="214"/>
      <c r="H14" s="214"/>
      <c r="I14" s="214"/>
    </row>
    <row r="15" spans="1:13" ht="42" customHeight="1" thickBot="1" x14ac:dyDescent="0.2">
      <c r="A15" s="396" t="s">
        <v>198</v>
      </c>
      <c r="B15" s="396"/>
      <c r="C15" s="396"/>
      <c r="D15" s="397"/>
      <c r="E15" s="394">
        <v>0.04</v>
      </c>
      <c r="F15" s="395"/>
    </row>
    <row r="16" spans="1:13" ht="15" customHeight="1" thickBot="1" x14ac:dyDescent="0.25">
      <c r="A16" s="215" t="s">
        <v>206</v>
      </c>
      <c r="B16" s="213">
        <v>0.1</v>
      </c>
      <c r="C16" s="341"/>
      <c r="D16" s="342"/>
      <c r="E16" s="342"/>
      <c r="F16" s="343"/>
    </row>
    <row r="17" spans="1:21" customFormat="1" ht="8.4499999999999993" customHeight="1" thickTop="1" x14ac:dyDescent="0.2"/>
    <row r="18" spans="1:21" x14ac:dyDescent="0.15">
      <c r="A18" s="59"/>
      <c r="B18" s="59"/>
      <c r="C18" s="59"/>
      <c r="D18" s="59"/>
    </row>
    <row r="19" spans="1:21" ht="31.5" customHeight="1" x14ac:dyDescent="0.15">
      <c r="A19" s="229" t="s">
        <v>117</v>
      </c>
      <c r="B19" s="205"/>
      <c r="C19" s="205"/>
      <c r="D19" s="205"/>
      <c r="E19" s="205"/>
      <c r="F19" s="205"/>
      <c r="G19" s="205"/>
      <c r="H19" s="205"/>
      <c r="I19" s="205"/>
      <c r="J19" s="205"/>
      <c r="K19" s="205"/>
      <c r="L19" s="205"/>
      <c r="M19" s="205"/>
      <c r="N19" s="205"/>
      <c r="O19" s="205"/>
      <c r="P19" s="205"/>
      <c r="Q19" s="205"/>
      <c r="R19" s="205"/>
      <c r="S19" s="205"/>
      <c r="T19" s="205"/>
      <c r="U19" s="205"/>
    </row>
    <row r="20" spans="1:21" ht="13.9" customHeight="1" x14ac:dyDescent="0.15">
      <c r="A20" s="60" t="s">
        <v>225</v>
      </c>
      <c r="B20" s="33">
        <v>1</v>
      </c>
      <c r="C20" s="33">
        <v>2</v>
      </c>
      <c r="D20" s="33">
        <v>3</v>
      </c>
      <c r="E20" s="33">
        <v>4</v>
      </c>
      <c r="F20" s="33">
        <v>5</v>
      </c>
      <c r="G20" s="33">
        <v>6</v>
      </c>
      <c r="H20" s="33">
        <v>7</v>
      </c>
      <c r="I20" s="33">
        <v>8</v>
      </c>
      <c r="J20" s="33">
        <v>9</v>
      </c>
      <c r="K20" s="33">
        <v>10</v>
      </c>
      <c r="L20" s="33">
        <v>11</v>
      </c>
      <c r="M20" s="33">
        <v>12</v>
      </c>
      <c r="N20" s="33">
        <v>13</v>
      </c>
      <c r="O20" s="33">
        <v>14</v>
      </c>
      <c r="P20" s="33">
        <v>15</v>
      </c>
      <c r="Q20" s="33">
        <v>16</v>
      </c>
      <c r="R20" s="33">
        <v>17</v>
      </c>
      <c r="S20" s="33">
        <v>18</v>
      </c>
      <c r="T20" s="33">
        <v>19</v>
      </c>
      <c r="U20" s="33">
        <v>20</v>
      </c>
    </row>
    <row r="21" spans="1:21" ht="69.75" customHeight="1" x14ac:dyDescent="0.15">
      <c r="A21" s="61" t="s">
        <v>195</v>
      </c>
      <c r="B21" s="315"/>
      <c r="C21" s="315"/>
      <c r="D21" s="315"/>
      <c r="E21" s="316"/>
      <c r="F21" s="316"/>
      <c r="G21" s="316"/>
      <c r="H21" s="316"/>
      <c r="I21" s="316"/>
      <c r="J21" s="316"/>
      <c r="K21" s="316"/>
      <c r="L21" s="316"/>
      <c r="M21" s="316"/>
      <c r="N21" s="316"/>
      <c r="O21" s="316"/>
      <c r="P21" s="316"/>
      <c r="Q21" s="316"/>
      <c r="R21" s="316"/>
      <c r="S21" s="316"/>
      <c r="T21" s="316"/>
      <c r="U21" s="316"/>
    </row>
    <row r="22" spans="1:21" ht="40.5" customHeight="1" x14ac:dyDescent="0.15">
      <c r="A22" s="61" t="s">
        <v>196</v>
      </c>
      <c r="B22" s="315"/>
      <c r="C22" s="315"/>
      <c r="D22" s="315"/>
      <c r="E22" s="316"/>
      <c r="F22" s="316"/>
      <c r="G22" s="316"/>
      <c r="H22" s="316"/>
      <c r="I22" s="316"/>
      <c r="J22" s="316"/>
      <c r="K22" s="316"/>
      <c r="L22" s="316"/>
      <c r="M22" s="316"/>
      <c r="N22" s="316"/>
      <c r="O22" s="316"/>
      <c r="P22" s="316"/>
      <c r="Q22" s="316"/>
      <c r="R22" s="316"/>
      <c r="S22" s="316"/>
      <c r="T22" s="316"/>
      <c r="U22" s="316"/>
    </row>
    <row r="23" spans="1:21" ht="47.25" customHeight="1" x14ac:dyDescent="0.15">
      <c r="A23" s="61" t="s">
        <v>205</v>
      </c>
      <c r="B23" s="315"/>
      <c r="C23" s="315"/>
      <c r="D23" s="315"/>
      <c r="E23" s="316"/>
      <c r="F23" s="316"/>
      <c r="G23" s="316"/>
      <c r="H23" s="316"/>
      <c r="I23" s="316"/>
      <c r="J23" s="316"/>
      <c r="K23" s="316"/>
      <c r="L23" s="316"/>
      <c r="M23" s="316"/>
      <c r="N23" s="316"/>
      <c r="O23" s="316"/>
      <c r="P23" s="316"/>
      <c r="Q23" s="316"/>
      <c r="R23" s="316"/>
      <c r="S23" s="316"/>
      <c r="T23" s="316"/>
      <c r="U23" s="316"/>
    </row>
    <row r="24" spans="1:21" ht="13.5" customHeight="1" x14ac:dyDescent="0.15">
      <c r="A24" s="62" t="s">
        <v>199</v>
      </c>
      <c r="B24" s="315"/>
      <c r="C24" s="315"/>
      <c r="D24" s="315"/>
      <c r="E24" s="316"/>
      <c r="F24" s="316"/>
      <c r="G24" s="316"/>
      <c r="H24" s="316"/>
      <c r="I24" s="316"/>
      <c r="J24" s="316"/>
      <c r="K24" s="316"/>
      <c r="L24" s="316"/>
      <c r="M24" s="316"/>
      <c r="N24" s="316"/>
      <c r="O24" s="316"/>
      <c r="P24" s="316"/>
      <c r="Q24" s="316"/>
      <c r="R24" s="316"/>
      <c r="S24" s="316"/>
      <c r="T24" s="316"/>
      <c r="U24" s="316"/>
    </row>
    <row r="25" spans="1:21" ht="11.25" customHeight="1" x14ac:dyDescent="0.15">
      <c r="A25" s="61" t="s">
        <v>200</v>
      </c>
      <c r="B25" s="315"/>
      <c r="C25" s="315"/>
      <c r="D25" s="315"/>
      <c r="E25" s="315"/>
      <c r="F25" s="315"/>
      <c r="G25" s="315"/>
      <c r="H25" s="315"/>
      <c r="I25" s="316"/>
      <c r="J25" s="316"/>
      <c r="K25" s="316"/>
      <c r="L25" s="316"/>
      <c r="M25" s="316"/>
      <c r="N25" s="316"/>
      <c r="O25" s="316"/>
      <c r="P25" s="316"/>
      <c r="Q25" s="316"/>
      <c r="R25" s="316"/>
      <c r="S25" s="316"/>
      <c r="T25" s="316"/>
      <c r="U25" s="316"/>
    </row>
    <row r="26" spans="1:21" ht="11.25" customHeight="1" x14ac:dyDescent="0.15">
      <c r="A26" s="61" t="s">
        <v>201</v>
      </c>
      <c r="B26" s="315"/>
      <c r="C26" s="315"/>
      <c r="D26" s="315"/>
      <c r="E26" s="315"/>
      <c r="F26" s="315"/>
      <c r="G26" s="315"/>
      <c r="H26" s="315"/>
      <c r="I26" s="315"/>
      <c r="J26" s="315"/>
      <c r="K26" s="315"/>
      <c r="L26" s="315"/>
      <c r="M26" s="315"/>
      <c r="N26" s="315"/>
      <c r="O26" s="315"/>
      <c r="P26" s="315"/>
      <c r="Q26" s="315"/>
      <c r="R26" s="315"/>
      <c r="S26" s="315"/>
      <c r="T26" s="315"/>
      <c r="U26" s="315"/>
    </row>
    <row r="27" spans="1:21" ht="11.25" customHeight="1" x14ac:dyDescent="0.15">
      <c r="A27" s="61" t="s">
        <v>202</v>
      </c>
      <c r="B27" s="315"/>
      <c r="C27" s="315"/>
      <c r="D27" s="315"/>
      <c r="E27" s="315"/>
      <c r="F27" s="315"/>
      <c r="G27" s="315"/>
      <c r="H27" s="315"/>
      <c r="I27" s="315"/>
      <c r="J27" s="315"/>
      <c r="K27" s="315"/>
      <c r="L27" s="315"/>
      <c r="M27" s="315"/>
      <c r="N27" s="315"/>
      <c r="O27" s="315"/>
      <c r="P27" s="315"/>
      <c r="Q27" s="315"/>
      <c r="R27" s="315"/>
      <c r="S27" s="315"/>
      <c r="T27" s="315"/>
      <c r="U27" s="315"/>
    </row>
    <row r="28" spans="1:21" ht="11.25" customHeight="1" x14ac:dyDescent="0.15">
      <c r="A28" s="61" t="s">
        <v>203</v>
      </c>
      <c r="B28" s="315"/>
      <c r="C28" s="315"/>
      <c r="D28" s="315"/>
      <c r="E28" s="315"/>
      <c r="F28" s="315"/>
      <c r="G28" s="315"/>
      <c r="H28" s="315"/>
      <c r="I28" s="315"/>
      <c r="J28" s="315"/>
      <c r="K28" s="315"/>
      <c r="L28" s="315"/>
      <c r="M28" s="315"/>
      <c r="N28" s="315"/>
      <c r="O28" s="315"/>
      <c r="P28" s="315"/>
      <c r="Q28" s="315"/>
      <c r="R28" s="315"/>
      <c r="S28" s="315"/>
      <c r="T28" s="315"/>
      <c r="U28" s="315"/>
    </row>
    <row r="29" spans="1:21" ht="11.25" customHeight="1" x14ac:dyDescent="0.15">
      <c r="A29" s="61" t="s">
        <v>204</v>
      </c>
      <c r="B29" s="315"/>
      <c r="C29" s="315"/>
      <c r="D29" s="315"/>
      <c r="E29" s="315"/>
      <c r="F29" s="315"/>
      <c r="G29" s="315"/>
      <c r="H29" s="315"/>
      <c r="I29" s="315"/>
      <c r="J29" s="315"/>
      <c r="K29" s="315"/>
      <c r="L29" s="315"/>
      <c r="M29" s="315"/>
      <c r="N29" s="315"/>
      <c r="O29" s="315"/>
      <c r="P29" s="315"/>
      <c r="Q29" s="315"/>
      <c r="R29" s="315"/>
      <c r="S29" s="315"/>
      <c r="T29" s="315"/>
      <c r="U29" s="315"/>
    </row>
    <row r="30" spans="1:21" ht="11.25" customHeight="1" x14ac:dyDescent="0.15">
      <c r="A30" s="61" t="s">
        <v>197</v>
      </c>
      <c r="B30" s="315"/>
      <c r="C30" s="315"/>
      <c r="D30" s="315"/>
      <c r="E30" s="315"/>
      <c r="F30" s="315"/>
      <c r="G30" s="315"/>
      <c r="H30" s="315"/>
      <c r="I30" s="315"/>
      <c r="J30" s="315"/>
      <c r="K30" s="315"/>
      <c r="L30" s="315"/>
      <c r="M30" s="315"/>
      <c r="N30" s="315"/>
      <c r="O30" s="315"/>
      <c r="P30" s="315"/>
      <c r="Q30" s="315"/>
      <c r="R30" s="315"/>
      <c r="S30" s="315"/>
      <c r="T30" s="315"/>
      <c r="U30" s="315"/>
    </row>
    <row r="31" spans="1:21" ht="11.25" customHeight="1" x14ac:dyDescent="0.15">
      <c r="A31" s="61" t="s">
        <v>280</v>
      </c>
      <c r="B31" s="344">
        <f>0.1*(B21+B22+B23+B24+B25+B26+B27+B28+B29+B30)</f>
        <v>0</v>
      </c>
      <c r="C31" s="344">
        <f t="shared" ref="C31:H31" si="0">0.1*(C21+C22+C23+C24+C25+C26+C27+C28+C29+C30)</f>
        <v>0</v>
      </c>
      <c r="D31" s="344">
        <f t="shared" si="0"/>
        <v>0</v>
      </c>
      <c r="E31" s="344">
        <f t="shared" si="0"/>
        <v>0</v>
      </c>
      <c r="F31" s="344">
        <f t="shared" si="0"/>
        <v>0</v>
      </c>
      <c r="G31" s="344">
        <f t="shared" si="0"/>
        <v>0</v>
      </c>
      <c r="H31" s="344">
        <f t="shared" si="0"/>
        <v>0</v>
      </c>
      <c r="I31" s="317"/>
      <c r="J31" s="317"/>
      <c r="K31" s="317"/>
      <c r="L31" s="317"/>
      <c r="M31" s="317"/>
      <c r="N31" s="317"/>
      <c r="O31" s="317"/>
      <c r="P31" s="317"/>
      <c r="Q31" s="317"/>
      <c r="R31" s="317"/>
      <c r="S31" s="317"/>
      <c r="T31" s="317"/>
      <c r="U31" s="317"/>
    </row>
    <row r="32" spans="1:21" ht="36.75" customHeight="1" x14ac:dyDescent="0.15">
      <c r="A32" s="345" t="s">
        <v>274</v>
      </c>
      <c r="B32" s="318">
        <f t="shared" ref="B32:U32" si="1">SUM(B21:B31)</f>
        <v>0</v>
      </c>
      <c r="C32" s="318">
        <f t="shared" si="1"/>
        <v>0</v>
      </c>
      <c r="D32" s="318">
        <f t="shared" si="1"/>
        <v>0</v>
      </c>
      <c r="E32" s="318">
        <f>SUM(E21:E31)</f>
        <v>0</v>
      </c>
      <c r="F32" s="318">
        <f t="shared" si="1"/>
        <v>0</v>
      </c>
      <c r="G32" s="318">
        <f t="shared" si="1"/>
        <v>0</v>
      </c>
      <c r="H32" s="318">
        <f t="shared" si="1"/>
        <v>0</v>
      </c>
      <c r="I32" s="318">
        <f t="shared" si="1"/>
        <v>0</v>
      </c>
      <c r="J32" s="318">
        <f t="shared" si="1"/>
        <v>0</v>
      </c>
      <c r="K32" s="318">
        <f t="shared" si="1"/>
        <v>0</v>
      </c>
      <c r="L32" s="318">
        <f t="shared" si="1"/>
        <v>0</v>
      </c>
      <c r="M32" s="318">
        <f t="shared" si="1"/>
        <v>0</v>
      </c>
      <c r="N32" s="318">
        <f t="shared" si="1"/>
        <v>0</v>
      </c>
      <c r="O32" s="318">
        <f t="shared" si="1"/>
        <v>0</v>
      </c>
      <c r="P32" s="318">
        <f t="shared" si="1"/>
        <v>0</v>
      </c>
      <c r="Q32" s="318">
        <f t="shared" si="1"/>
        <v>0</v>
      </c>
      <c r="R32" s="318">
        <f t="shared" si="1"/>
        <v>0</v>
      </c>
      <c r="S32" s="318">
        <f t="shared" si="1"/>
        <v>0</v>
      </c>
      <c r="T32" s="318">
        <f t="shared" si="1"/>
        <v>0</v>
      </c>
      <c r="U32" s="318">
        <f t="shared" si="1"/>
        <v>0</v>
      </c>
    </row>
    <row r="33" spans="1:371" ht="11.25" customHeight="1" x14ac:dyDescent="0.15">
      <c r="A33" s="61" t="s">
        <v>19</v>
      </c>
      <c r="B33" s="315"/>
      <c r="C33" s="315"/>
      <c r="D33" s="315"/>
      <c r="E33" s="316"/>
      <c r="F33" s="316"/>
      <c r="G33" s="316"/>
      <c r="H33" s="316"/>
      <c r="I33" s="316"/>
      <c r="J33" s="316"/>
      <c r="K33" s="316"/>
      <c r="L33" s="316"/>
      <c r="M33" s="316"/>
      <c r="N33" s="316"/>
      <c r="O33" s="316"/>
      <c r="P33" s="316"/>
      <c r="Q33" s="316"/>
      <c r="R33" s="316"/>
      <c r="S33" s="316"/>
      <c r="T33" s="316"/>
      <c r="U33" s="316"/>
    </row>
    <row r="34" spans="1:371" ht="27.75" customHeight="1" x14ac:dyDescent="0.15">
      <c r="A34" s="61" t="s">
        <v>275</v>
      </c>
      <c r="B34" s="319"/>
      <c r="C34" s="319"/>
      <c r="D34" s="319"/>
      <c r="E34" s="320"/>
      <c r="F34" s="320"/>
      <c r="G34" s="320"/>
      <c r="H34" s="320"/>
      <c r="I34" s="320"/>
      <c r="J34" s="320"/>
      <c r="K34" s="320"/>
      <c r="L34" s="320"/>
      <c r="M34" s="320"/>
      <c r="N34" s="320"/>
      <c r="O34" s="320"/>
      <c r="P34" s="320"/>
      <c r="Q34" s="320"/>
      <c r="R34" s="320"/>
      <c r="S34" s="320"/>
      <c r="T34" s="320"/>
      <c r="U34" s="316"/>
    </row>
    <row r="35" spans="1:371" s="64" customFormat="1" ht="19.5" customHeight="1" x14ac:dyDescent="0.15">
      <c r="A35" s="240" t="s">
        <v>229</v>
      </c>
      <c r="B35" s="7">
        <f>B32</f>
        <v>0</v>
      </c>
      <c r="C35" s="7">
        <f t="shared" ref="C35:U35" si="2">C32</f>
        <v>0</v>
      </c>
      <c r="D35" s="7">
        <f t="shared" si="2"/>
        <v>0</v>
      </c>
      <c r="E35" s="7">
        <f t="shared" si="2"/>
        <v>0</v>
      </c>
      <c r="F35" s="7">
        <f t="shared" si="2"/>
        <v>0</v>
      </c>
      <c r="G35" s="7">
        <f t="shared" si="2"/>
        <v>0</v>
      </c>
      <c r="H35" s="7">
        <f t="shared" si="2"/>
        <v>0</v>
      </c>
      <c r="I35" s="7">
        <f t="shared" si="2"/>
        <v>0</v>
      </c>
      <c r="J35" s="7">
        <f t="shared" si="2"/>
        <v>0</v>
      </c>
      <c r="K35" s="7">
        <f t="shared" si="2"/>
        <v>0</v>
      </c>
      <c r="L35" s="7">
        <f t="shared" si="2"/>
        <v>0</v>
      </c>
      <c r="M35" s="7">
        <f t="shared" si="2"/>
        <v>0</v>
      </c>
      <c r="N35" s="7">
        <f t="shared" si="2"/>
        <v>0</v>
      </c>
      <c r="O35" s="7">
        <f t="shared" si="2"/>
        <v>0</v>
      </c>
      <c r="P35" s="7">
        <f t="shared" si="2"/>
        <v>0</v>
      </c>
      <c r="Q35" s="7">
        <f t="shared" si="2"/>
        <v>0</v>
      </c>
      <c r="R35" s="7">
        <f t="shared" si="2"/>
        <v>0</v>
      </c>
      <c r="S35" s="7">
        <f t="shared" si="2"/>
        <v>0</v>
      </c>
      <c r="T35" s="7">
        <f t="shared" si="2"/>
        <v>0</v>
      </c>
      <c r="U35" s="7">
        <f t="shared" si="2"/>
        <v>0</v>
      </c>
      <c r="V35" s="8"/>
      <c r="W35" s="8"/>
      <c r="X35" s="8"/>
      <c r="Y35" s="8"/>
      <c r="Z35" s="8"/>
      <c r="AA35" s="8"/>
      <c r="AB35" s="8"/>
      <c r="AC35" s="8"/>
      <c r="AD35" s="8"/>
      <c r="AE35" s="8"/>
      <c r="AF35" s="8"/>
      <c r="AG35" s="8"/>
      <c r="AH35" s="8"/>
      <c r="AI35" s="8"/>
      <c r="AJ35" s="8"/>
      <c r="AK35" s="8"/>
      <c r="AL35" s="8"/>
      <c r="AM35" s="8"/>
      <c r="AN35" s="8"/>
      <c r="AO35" s="8"/>
      <c r="AP35" s="8"/>
      <c r="AQ35" s="8"/>
      <c r="AR35" s="8"/>
      <c r="AS35" s="8"/>
      <c r="AT35" s="8"/>
      <c r="AU35" s="8"/>
      <c r="AV35" s="8"/>
      <c r="AW35" s="8"/>
      <c r="AX35" s="8"/>
      <c r="AY35" s="8"/>
      <c r="AZ35" s="8"/>
      <c r="BA35" s="8"/>
      <c r="BB35" s="8"/>
      <c r="BC35" s="8"/>
      <c r="BD35" s="8"/>
      <c r="BE35" s="8"/>
      <c r="BF35" s="8"/>
      <c r="BG35" s="8"/>
      <c r="BH35" s="8"/>
      <c r="BI35" s="8"/>
      <c r="BJ35" s="8"/>
      <c r="BK35" s="8"/>
      <c r="BL35" s="8"/>
      <c r="BM35" s="8"/>
      <c r="BN35" s="8"/>
      <c r="BO35" s="8"/>
      <c r="BP35" s="8"/>
      <c r="BQ35" s="8"/>
      <c r="BR35" s="8"/>
      <c r="BS35" s="8"/>
      <c r="BT35" s="8"/>
      <c r="BU35" s="8"/>
      <c r="BV35" s="8"/>
      <c r="BW35" s="8"/>
      <c r="BX35" s="8"/>
      <c r="BY35" s="8"/>
      <c r="BZ35" s="8"/>
      <c r="CA35" s="8"/>
      <c r="CB35" s="8"/>
      <c r="CC35" s="8"/>
      <c r="CD35" s="8"/>
      <c r="CE35" s="8"/>
      <c r="CF35" s="8"/>
      <c r="CG35" s="8"/>
      <c r="CH35" s="8"/>
      <c r="CI35" s="8"/>
      <c r="CJ35" s="8"/>
      <c r="CK35" s="8"/>
      <c r="CL35" s="8"/>
      <c r="CM35" s="8"/>
      <c r="CN35" s="8"/>
      <c r="CO35" s="8"/>
      <c r="CP35" s="8"/>
      <c r="CQ35" s="8"/>
      <c r="CR35" s="8"/>
      <c r="CS35" s="8"/>
      <c r="CT35" s="8"/>
      <c r="CU35" s="8"/>
      <c r="CV35" s="8"/>
      <c r="CW35" s="8"/>
      <c r="CX35" s="8"/>
      <c r="CY35" s="8"/>
      <c r="CZ35" s="8"/>
      <c r="DA35" s="8"/>
      <c r="DB35" s="8"/>
      <c r="DC35" s="8"/>
      <c r="DD35" s="8"/>
      <c r="DE35" s="8"/>
      <c r="DF35" s="8"/>
      <c r="DG35" s="8"/>
      <c r="DH35" s="8"/>
      <c r="DI35" s="8"/>
      <c r="DJ35" s="8"/>
      <c r="DK35" s="8"/>
      <c r="DL35" s="8"/>
      <c r="DM35" s="8"/>
      <c r="DN35" s="8"/>
      <c r="DO35" s="8"/>
      <c r="DP35" s="8"/>
      <c r="DQ35" s="8"/>
      <c r="DR35" s="8"/>
      <c r="DS35" s="8"/>
      <c r="DT35" s="8"/>
      <c r="DU35" s="8"/>
      <c r="DV35" s="8"/>
      <c r="DW35" s="8"/>
      <c r="DX35" s="8"/>
      <c r="DY35" s="8"/>
      <c r="DZ35" s="8"/>
      <c r="EA35" s="8"/>
      <c r="EB35" s="8"/>
      <c r="EC35" s="8"/>
      <c r="ED35" s="8"/>
      <c r="EE35" s="8"/>
      <c r="EF35" s="8"/>
      <c r="EG35" s="8"/>
      <c r="EH35" s="8"/>
      <c r="EI35" s="8"/>
      <c r="EJ35" s="8"/>
      <c r="EK35" s="8"/>
      <c r="EL35" s="8"/>
      <c r="EM35" s="8"/>
      <c r="EN35" s="8"/>
      <c r="EO35" s="8"/>
      <c r="EP35" s="8"/>
      <c r="EQ35" s="8"/>
      <c r="ER35" s="8"/>
      <c r="ES35" s="8"/>
      <c r="ET35" s="8"/>
      <c r="EU35" s="8"/>
      <c r="EV35" s="8"/>
      <c r="EW35" s="8"/>
      <c r="EX35" s="8"/>
      <c r="EY35" s="8"/>
      <c r="EZ35" s="8"/>
      <c r="FA35" s="8"/>
      <c r="FB35" s="8"/>
      <c r="FC35" s="8"/>
      <c r="FD35" s="8"/>
      <c r="FE35" s="8"/>
      <c r="FF35" s="8"/>
      <c r="FG35" s="8"/>
      <c r="FH35" s="8"/>
      <c r="FI35" s="8"/>
      <c r="FJ35" s="8"/>
      <c r="FK35" s="8"/>
      <c r="FL35" s="8"/>
      <c r="FM35" s="8"/>
      <c r="FN35" s="8"/>
      <c r="FO35" s="8"/>
      <c r="FP35" s="8"/>
      <c r="FQ35" s="8"/>
      <c r="FR35" s="8"/>
      <c r="FS35" s="8"/>
      <c r="FT35" s="8"/>
      <c r="FU35" s="8"/>
      <c r="FV35" s="8"/>
      <c r="FW35" s="8"/>
      <c r="FX35" s="8"/>
      <c r="FY35" s="8"/>
      <c r="FZ35" s="8"/>
      <c r="GA35" s="8"/>
      <c r="GB35" s="8"/>
      <c r="GC35" s="8"/>
      <c r="GD35" s="8"/>
      <c r="GE35" s="8"/>
      <c r="GF35" s="8"/>
      <c r="GG35" s="8"/>
      <c r="GH35" s="8"/>
      <c r="GI35" s="8"/>
      <c r="GJ35" s="8"/>
      <c r="GK35" s="8"/>
      <c r="GL35" s="8"/>
      <c r="GM35" s="8"/>
      <c r="GN35" s="8"/>
      <c r="GO35" s="8"/>
      <c r="GP35" s="8"/>
      <c r="GQ35" s="8"/>
      <c r="GR35" s="8"/>
      <c r="GS35" s="8"/>
      <c r="GT35" s="8"/>
      <c r="GU35" s="8"/>
      <c r="GV35" s="8"/>
      <c r="GW35" s="8"/>
      <c r="GX35" s="8"/>
      <c r="GY35" s="8"/>
      <c r="GZ35" s="8"/>
      <c r="HA35" s="8"/>
      <c r="HB35" s="8"/>
      <c r="HC35" s="8"/>
      <c r="HD35" s="8"/>
      <c r="HE35" s="8"/>
      <c r="HF35" s="8"/>
      <c r="HG35" s="8"/>
      <c r="HH35" s="8"/>
      <c r="HI35" s="8"/>
      <c r="HJ35" s="8"/>
      <c r="HK35" s="8"/>
      <c r="HL35" s="8"/>
      <c r="HM35" s="8"/>
      <c r="HN35" s="8"/>
      <c r="HO35" s="8"/>
      <c r="HP35" s="8"/>
      <c r="HQ35" s="8"/>
      <c r="HR35" s="8"/>
      <c r="HS35" s="8"/>
      <c r="HT35" s="8"/>
      <c r="HU35" s="8"/>
      <c r="HV35" s="8"/>
      <c r="HW35" s="8"/>
      <c r="HX35" s="8"/>
      <c r="HY35" s="8"/>
      <c r="HZ35" s="8"/>
      <c r="IA35" s="8"/>
      <c r="IB35" s="8"/>
      <c r="IC35" s="8"/>
      <c r="ID35" s="8"/>
      <c r="IE35" s="8"/>
      <c r="IF35" s="8"/>
      <c r="IG35" s="8"/>
      <c r="IH35" s="8"/>
      <c r="II35" s="8"/>
      <c r="IJ35" s="8"/>
      <c r="IK35" s="8"/>
      <c r="IL35" s="8"/>
      <c r="IM35" s="8"/>
      <c r="IN35" s="8"/>
      <c r="IO35" s="8"/>
      <c r="IP35" s="8"/>
      <c r="IQ35" s="8"/>
      <c r="IR35" s="8"/>
      <c r="IS35" s="8"/>
      <c r="IT35" s="8"/>
      <c r="IU35" s="8"/>
      <c r="IV35" s="8"/>
      <c r="IW35" s="8"/>
      <c r="IX35" s="8"/>
      <c r="IY35" s="8"/>
      <c r="IZ35" s="8"/>
      <c r="JA35" s="8"/>
      <c r="JB35" s="8"/>
      <c r="JC35" s="8"/>
      <c r="JD35" s="8"/>
      <c r="JE35" s="8"/>
      <c r="JF35" s="8"/>
      <c r="JG35" s="8"/>
      <c r="JH35" s="8"/>
      <c r="JI35" s="8"/>
      <c r="JJ35" s="8"/>
      <c r="JK35" s="8"/>
      <c r="JL35" s="8"/>
      <c r="JM35" s="8"/>
      <c r="JN35" s="8"/>
      <c r="JO35" s="8"/>
      <c r="JP35" s="8"/>
      <c r="JQ35" s="8"/>
      <c r="JR35" s="8"/>
      <c r="JS35" s="8"/>
      <c r="JT35" s="8"/>
      <c r="JU35" s="8"/>
      <c r="JV35" s="8"/>
      <c r="JW35" s="8"/>
      <c r="JX35" s="8"/>
      <c r="JY35" s="8"/>
      <c r="JZ35" s="8"/>
      <c r="KA35" s="8"/>
      <c r="KB35" s="8"/>
      <c r="KC35" s="8"/>
      <c r="KD35" s="8"/>
      <c r="KE35" s="8"/>
      <c r="KF35" s="8"/>
      <c r="KG35" s="8"/>
      <c r="KH35" s="8"/>
      <c r="KI35" s="8"/>
      <c r="KJ35" s="8"/>
      <c r="KK35" s="8"/>
      <c r="KL35" s="8"/>
      <c r="KM35" s="8"/>
      <c r="KN35" s="8"/>
      <c r="KO35" s="8"/>
      <c r="KP35" s="8"/>
      <c r="KQ35" s="8"/>
      <c r="KR35" s="8"/>
      <c r="KS35" s="8"/>
      <c r="KT35" s="8"/>
      <c r="KU35" s="8"/>
      <c r="KV35" s="8"/>
      <c r="KW35" s="8"/>
      <c r="KX35" s="8"/>
      <c r="KY35" s="8"/>
      <c r="KZ35" s="8"/>
      <c r="LA35" s="8"/>
      <c r="LB35" s="8"/>
      <c r="LC35" s="8"/>
      <c r="LD35" s="8"/>
      <c r="LE35" s="8"/>
      <c r="LF35" s="8"/>
      <c r="LG35" s="8"/>
      <c r="LH35" s="8"/>
      <c r="LI35" s="8"/>
      <c r="LJ35" s="8"/>
      <c r="LK35" s="8"/>
      <c r="LL35" s="8"/>
      <c r="LM35" s="8"/>
      <c r="LN35" s="8"/>
      <c r="LO35" s="8"/>
      <c r="LP35" s="8"/>
      <c r="LQ35" s="8"/>
      <c r="LR35" s="8"/>
      <c r="LS35" s="8"/>
      <c r="LT35" s="8"/>
      <c r="LU35" s="8"/>
      <c r="LV35" s="8"/>
      <c r="LW35" s="8"/>
      <c r="LX35" s="8"/>
      <c r="LY35" s="8"/>
      <c r="LZ35" s="8"/>
      <c r="MA35" s="8"/>
      <c r="MB35" s="8"/>
      <c r="MC35" s="8"/>
      <c r="MD35" s="8"/>
      <c r="ME35" s="8"/>
      <c r="MF35" s="8"/>
      <c r="MG35" s="8"/>
      <c r="MH35" s="8"/>
      <c r="MI35" s="8"/>
      <c r="MJ35" s="8"/>
      <c r="MK35" s="8"/>
      <c r="ML35" s="8"/>
      <c r="MM35" s="8"/>
      <c r="MN35" s="8"/>
      <c r="MO35" s="8"/>
      <c r="MP35" s="8"/>
      <c r="MQ35" s="8"/>
      <c r="MR35" s="8"/>
      <c r="MS35" s="8"/>
      <c r="MT35" s="8"/>
      <c r="MU35" s="8"/>
      <c r="MV35" s="8"/>
      <c r="MW35" s="8"/>
      <c r="MX35" s="8"/>
      <c r="MY35" s="8"/>
      <c r="MZ35" s="8"/>
      <c r="NA35" s="8"/>
      <c r="NB35" s="8"/>
      <c r="NC35" s="8"/>
      <c r="ND35" s="8"/>
      <c r="NE35" s="8"/>
      <c r="NF35" s="8"/>
      <c r="NG35" s="8"/>
    </row>
    <row r="36" spans="1:371" x14ac:dyDescent="0.15">
      <c r="B36" s="65"/>
    </row>
    <row r="37" spans="1:371" x14ac:dyDescent="0.15">
      <c r="E37" s="66"/>
    </row>
    <row r="38" spans="1:371" x14ac:dyDescent="0.15">
      <c r="D38" s="9" t="s">
        <v>113</v>
      </c>
      <c r="E38" s="10" t="str">
        <f>IF(SUM(B24:H24)='Ulazni parametri projekta'!E45,"OK","GREŠKA!!!")</f>
        <v>OK</v>
      </c>
      <c r="H38" s="66"/>
    </row>
    <row r="39" spans="1:371" x14ac:dyDescent="0.15">
      <c r="D39" s="9" t="s">
        <v>167</v>
      </c>
      <c r="E39" s="10" t="str">
        <f>IF(SUM(B25:G25)='Ulazni parametri projekta'!E32,"OK","GREŠKA!!!")</f>
        <v>OK</v>
      </c>
    </row>
    <row r="40" spans="1:371" ht="9" thickBot="1" x14ac:dyDescent="0.2"/>
    <row r="41" spans="1:371" ht="39.75" customHeight="1" thickTop="1" thickBot="1" x14ac:dyDescent="0.25">
      <c r="A41" s="384" t="s">
        <v>259</v>
      </c>
      <c r="B41" s="385"/>
      <c r="C41" s="385"/>
      <c r="D41" s="385"/>
      <c r="E41" s="386"/>
    </row>
    <row r="42" spans="1:371" ht="78" customHeight="1" thickTop="1" thickBot="1" x14ac:dyDescent="0.2">
      <c r="A42" s="372" t="s">
        <v>283</v>
      </c>
      <c r="B42" s="373"/>
      <c r="C42" s="373"/>
      <c r="D42" s="373"/>
      <c r="E42" s="374"/>
    </row>
    <row r="43" spans="1:371" ht="9" thickTop="1" x14ac:dyDescent="0.15"/>
    <row r="45" spans="1:371" ht="11.25" x14ac:dyDescent="0.2">
      <c r="A45" s="310" t="s">
        <v>281</v>
      </c>
    </row>
    <row r="46" spans="1:371" ht="85.5" customHeight="1" x14ac:dyDescent="0.15">
      <c r="A46" s="369" t="s">
        <v>284</v>
      </c>
      <c r="B46" s="370"/>
      <c r="C46" s="370"/>
      <c r="D46" s="370"/>
      <c r="E46" s="370"/>
      <c r="F46" s="370"/>
      <c r="G46" s="371"/>
    </row>
  </sheetData>
  <mergeCells count="10">
    <mergeCell ref="A46:G46"/>
    <mergeCell ref="A42:E42"/>
    <mergeCell ref="A2:D2"/>
    <mergeCell ref="A11:F13"/>
    <mergeCell ref="A41:E41"/>
    <mergeCell ref="A4:L4"/>
    <mergeCell ref="E14:F14"/>
    <mergeCell ref="A14:D14"/>
    <mergeCell ref="E15:F15"/>
    <mergeCell ref="A15:D15"/>
  </mergeCells>
  <phoneticPr fontId="9" type="noConversion"/>
  <dataValidations count="1">
    <dataValidation type="list" allowBlank="1" showInputMessage="1" showErrorMessage="1" sqref="B7:B9" xr:uid="{00000000-0002-0000-0300-000000000000}">
      <formula1>$G$6:$M$6</formula1>
    </dataValidation>
  </dataValidations>
  <pageMargins left="0.7" right="0.7" top="0.75" bottom="0.75" header="0.3" footer="0.3"/>
  <pageSetup paperSize="8"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1000000}">
          <x14:formula1>
            <xm:f>Sheet1!$B$1:$B$13</xm:f>
          </x14:formula1>
          <xm:sqref>C7:C9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
  <dimension ref="A1:PG44"/>
  <sheetViews>
    <sheetView topLeftCell="A13" zoomScale="130" zoomScaleNormal="130" workbookViewId="0">
      <selection activeCell="C44" sqref="C44"/>
    </sheetView>
  </sheetViews>
  <sheetFormatPr defaultColWidth="9.140625" defaultRowHeight="12.75" x14ac:dyDescent="0.2"/>
  <cols>
    <col min="1" max="1" width="38.42578125" customWidth="1"/>
    <col min="2" max="2" width="11.7109375" bestFit="1" customWidth="1"/>
    <col min="3" max="3" width="10.85546875" customWidth="1"/>
    <col min="4" max="4" width="12.28515625" customWidth="1"/>
    <col min="5" max="5" width="12.140625" customWidth="1"/>
    <col min="6" max="6" width="15.140625" customWidth="1"/>
    <col min="7" max="11" width="11.28515625" bestFit="1" customWidth="1"/>
    <col min="12" max="12" width="12.140625" customWidth="1"/>
    <col min="13" max="13" width="11.28515625" bestFit="1" customWidth="1"/>
    <col min="14" max="14" width="11.140625" customWidth="1"/>
    <col min="15" max="28" width="11.28515625" bestFit="1" customWidth="1"/>
    <col min="29" max="29" width="13.5703125" bestFit="1" customWidth="1"/>
    <col min="30" max="31" width="11.28515625" bestFit="1" customWidth="1"/>
    <col min="32" max="32" width="11.28515625" customWidth="1"/>
    <col min="33" max="34" width="11.42578125" customWidth="1"/>
    <col min="35" max="35" width="10.5703125" customWidth="1"/>
    <col min="36" max="36" width="11.28515625" customWidth="1"/>
    <col min="37" max="37" width="11.140625" customWidth="1"/>
    <col min="38" max="38" width="12.28515625" customWidth="1"/>
    <col min="39" max="39" width="10.42578125" customWidth="1"/>
    <col min="40" max="40" width="11.28515625" customWidth="1"/>
    <col min="41" max="41" width="10.42578125" customWidth="1"/>
    <col min="44" max="44" width="10.5703125" customWidth="1"/>
    <col min="47" max="47" width="10.42578125" customWidth="1"/>
    <col min="50" max="50" width="10.42578125" customWidth="1"/>
    <col min="53" max="53" width="10.42578125" customWidth="1"/>
    <col min="56" max="56" width="10.42578125" customWidth="1"/>
    <col min="59" max="59" width="10.42578125" customWidth="1"/>
    <col min="62" max="62" width="11" customWidth="1"/>
    <col min="65" max="65" width="10.7109375" customWidth="1"/>
    <col min="68" max="68" width="10.7109375" customWidth="1"/>
    <col min="71" max="71" width="10.42578125" customWidth="1"/>
  </cols>
  <sheetData>
    <row r="1" spans="1:423" ht="13.9" customHeight="1" thickBot="1" x14ac:dyDescent="0.25"/>
    <row r="2" spans="1:423" ht="21.6" customHeight="1" thickTop="1" thickBot="1" x14ac:dyDescent="0.25">
      <c r="A2" s="407" t="s">
        <v>118</v>
      </c>
      <c r="B2" s="408"/>
      <c r="C2" s="408"/>
      <c r="D2" s="409"/>
    </row>
    <row r="3" spans="1:423" ht="13.9" customHeight="1" thickTop="1" thickBot="1" x14ac:dyDescent="0.25"/>
    <row r="4" spans="1:423" ht="13.9" customHeight="1" thickTop="1" x14ac:dyDescent="0.2">
      <c r="A4" s="398" t="s">
        <v>262</v>
      </c>
      <c r="B4" s="399"/>
      <c r="C4" s="399"/>
      <c r="D4" s="400"/>
    </row>
    <row r="5" spans="1:423" ht="25.9" customHeight="1" x14ac:dyDescent="0.2">
      <c r="A5" s="401"/>
      <c r="B5" s="402"/>
      <c r="C5" s="402"/>
      <c r="D5" s="403"/>
      <c r="F5" s="95"/>
    </row>
    <row r="6" spans="1:423" ht="42.6" customHeight="1" thickBot="1" x14ac:dyDescent="0.25">
      <c r="A6" s="404"/>
      <c r="B6" s="405"/>
      <c r="C6" s="405"/>
      <c r="D6" s="406"/>
    </row>
    <row r="7" spans="1:423" ht="13.5" thickTop="1" x14ac:dyDescent="0.2"/>
    <row r="9" spans="1:423" s="21" customFormat="1" ht="21.6" customHeight="1" x14ac:dyDescent="0.15">
      <c r="A9" s="246" t="s">
        <v>225</v>
      </c>
      <c r="B9" s="410">
        <v>1</v>
      </c>
      <c r="C9" s="411"/>
      <c r="D9" s="410">
        <f>B9+1</f>
        <v>2</v>
      </c>
      <c r="E9" s="411"/>
      <c r="F9" s="410">
        <f t="shared" ref="F9" si="0">D9+1</f>
        <v>3</v>
      </c>
      <c r="G9" s="411"/>
      <c r="H9" s="410">
        <f t="shared" ref="H9" si="1">F9+1</f>
        <v>4</v>
      </c>
      <c r="I9" s="411"/>
      <c r="J9" s="410">
        <f t="shared" ref="J9" si="2">H9+1</f>
        <v>5</v>
      </c>
      <c r="K9" s="411"/>
      <c r="L9" s="410">
        <f t="shared" ref="L9" si="3">J9+1</f>
        <v>6</v>
      </c>
      <c r="M9" s="411"/>
      <c r="N9" s="410">
        <f t="shared" ref="N9" si="4">L9+1</f>
        <v>7</v>
      </c>
      <c r="O9" s="411"/>
      <c r="P9" s="410">
        <f t="shared" ref="P9" si="5">N9+1</f>
        <v>8</v>
      </c>
      <c r="Q9" s="411"/>
      <c r="R9" s="410">
        <f t="shared" ref="R9" si="6">P9+1</f>
        <v>9</v>
      </c>
      <c r="S9" s="411"/>
      <c r="T9" s="410">
        <f t="shared" ref="T9" si="7">R9+1</f>
        <v>10</v>
      </c>
      <c r="U9" s="411"/>
      <c r="V9" s="410">
        <f t="shared" ref="V9" si="8">T9+1</f>
        <v>11</v>
      </c>
      <c r="W9" s="411"/>
      <c r="X9" s="410">
        <f t="shared" ref="X9" si="9">V9+1</f>
        <v>12</v>
      </c>
      <c r="Y9" s="411"/>
      <c r="Z9" s="410">
        <f t="shared" ref="Z9" si="10">X9+1</f>
        <v>13</v>
      </c>
      <c r="AA9" s="411"/>
      <c r="AB9" s="410">
        <f t="shared" ref="AB9" si="11">Z9+1</f>
        <v>14</v>
      </c>
      <c r="AC9" s="411"/>
      <c r="AD9" s="410">
        <f t="shared" ref="AD9" si="12">AB9+1</f>
        <v>15</v>
      </c>
      <c r="AE9" s="411"/>
      <c r="AF9" s="410">
        <f t="shared" ref="AF9" si="13">AD9+1</f>
        <v>16</v>
      </c>
      <c r="AG9" s="411"/>
      <c r="AH9" s="410">
        <f t="shared" ref="AH9" si="14">AF9+1</f>
        <v>17</v>
      </c>
      <c r="AI9" s="411"/>
      <c r="AJ9" s="410">
        <f t="shared" ref="AJ9" si="15">AH9+1</f>
        <v>18</v>
      </c>
      <c r="AK9" s="411"/>
      <c r="AL9" s="410">
        <f t="shared" ref="AL9" si="16">AJ9+1</f>
        <v>19</v>
      </c>
      <c r="AM9" s="411"/>
      <c r="AN9" s="410">
        <f t="shared" ref="AN9" si="17">AL9+1</f>
        <v>20</v>
      </c>
      <c r="AO9" s="412"/>
    </row>
    <row r="10" spans="1:423" s="97" customFormat="1" ht="21" customHeight="1" x14ac:dyDescent="0.15">
      <c r="A10" s="242" t="s">
        <v>194</v>
      </c>
      <c r="B10" s="96" t="s">
        <v>193</v>
      </c>
      <c r="C10" s="96" t="s">
        <v>192</v>
      </c>
      <c r="D10" s="96" t="s">
        <v>193</v>
      </c>
      <c r="E10" s="96" t="s">
        <v>192</v>
      </c>
      <c r="F10" s="96" t="s">
        <v>193</v>
      </c>
      <c r="G10" s="96" t="s">
        <v>192</v>
      </c>
      <c r="H10" s="96" t="s">
        <v>193</v>
      </c>
      <c r="I10" s="96" t="s">
        <v>192</v>
      </c>
      <c r="J10" s="96" t="s">
        <v>193</v>
      </c>
      <c r="K10" s="96" t="s">
        <v>192</v>
      </c>
      <c r="L10" s="96" t="s">
        <v>193</v>
      </c>
      <c r="M10" s="96" t="s">
        <v>192</v>
      </c>
      <c r="N10" s="96" t="s">
        <v>193</v>
      </c>
      <c r="O10" s="96" t="s">
        <v>192</v>
      </c>
      <c r="P10" s="96" t="s">
        <v>193</v>
      </c>
      <c r="Q10" s="96" t="s">
        <v>192</v>
      </c>
      <c r="R10" s="96" t="s">
        <v>193</v>
      </c>
      <c r="S10" s="96" t="s">
        <v>192</v>
      </c>
      <c r="T10" s="96" t="s">
        <v>193</v>
      </c>
      <c r="U10" s="96" t="s">
        <v>192</v>
      </c>
      <c r="V10" s="96" t="s">
        <v>193</v>
      </c>
      <c r="W10" s="96" t="s">
        <v>192</v>
      </c>
      <c r="X10" s="96" t="s">
        <v>193</v>
      </c>
      <c r="Y10" s="96" t="s">
        <v>192</v>
      </c>
      <c r="Z10" s="96" t="s">
        <v>193</v>
      </c>
      <c r="AA10" s="96" t="s">
        <v>192</v>
      </c>
      <c r="AB10" s="96" t="s">
        <v>193</v>
      </c>
      <c r="AC10" s="96" t="s">
        <v>192</v>
      </c>
      <c r="AD10" s="96" t="s">
        <v>193</v>
      </c>
      <c r="AE10" s="96" t="s">
        <v>192</v>
      </c>
      <c r="AF10" s="96" t="s">
        <v>193</v>
      </c>
      <c r="AG10" s="96" t="s">
        <v>192</v>
      </c>
      <c r="AH10" s="96" t="s">
        <v>193</v>
      </c>
      <c r="AI10" s="96" t="s">
        <v>192</v>
      </c>
      <c r="AJ10" s="96" t="s">
        <v>193</v>
      </c>
      <c r="AK10" s="96" t="s">
        <v>192</v>
      </c>
      <c r="AL10" s="96" t="s">
        <v>193</v>
      </c>
      <c r="AM10" s="96" t="s">
        <v>192</v>
      </c>
      <c r="AN10" s="96" t="s">
        <v>193</v>
      </c>
      <c r="AO10" s="96" t="s">
        <v>192</v>
      </c>
    </row>
    <row r="11" spans="1:423" s="21" customFormat="1" ht="13.15" customHeight="1" x14ac:dyDescent="0.15">
      <c r="A11" s="243" t="s">
        <v>208</v>
      </c>
      <c r="B11" s="16">
        <f>'Ulazni parametri projekta'!C13*'Ulazni parametri projekta'!D80/100</f>
        <v>0</v>
      </c>
      <c r="C11" s="16">
        <f>B11*'Ulazni parametri projekta'!$F$80</f>
        <v>0</v>
      </c>
      <c r="D11" s="16">
        <f>'Ulazni parametri projekta'!D13*'Ulazni parametri projekta'!F80/100</f>
        <v>0</v>
      </c>
      <c r="E11" s="16">
        <f>D11*'Ulazni parametri projekta'!$F$80</f>
        <v>0</v>
      </c>
      <c r="F11" s="16">
        <f>'Ulazni parametri projekta'!E13*'Ulazni parametri projekta'!D80/100</f>
        <v>0</v>
      </c>
      <c r="G11" s="16">
        <f>F11*'Ulazni parametri projekta'!$F$80</f>
        <v>0</v>
      </c>
      <c r="H11" s="16">
        <f>'Ulazni parametri projekta'!F13*'Ulazni parametri projekta'!$D80/100</f>
        <v>0</v>
      </c>
      <c r="I11" s="16">
        <f>H11*'Ulazni parametri projekta'!$F$80</f>
        <v>0</v>
      </c>
      <c r="J11" s="16">
        <f>'Ulazni parametri projekta'!G13*'Ulazni parametri projekta'!$D80/100</f>
        <v>0</v>
      </c>
      <c r="K11" s="16">
        <f>J11*'Ulazni parametri projekta'!$F$80</f>
        <v>0</v>
      </c>
      <c r="L11" s="16">
        <f>'Ulazni parametri projekta'!H13*'Ulazni parametri projekta'!$D80/100</f>
        <v>0</v>
      </c>
      <c r="M11" s="16">
        <f>L11*'Ulazni parametri projekta'!$F$80</f>
        <v>0</v>
      </c>
      <c r="N11" s="16">
        <f>'Ulazni parametri projekta'!I13*'Ulazni parametri projekta'!$D80/100</f>
        <v>0</v>
      </c>
      <c r="O11" s="16">
        <f>N11*'Ulazni parametri projekta'!$F$80</f>
        <v>0</v>
      </c>
      <c r="P11" s="16">
        <f>'Ulazni parametri projekta'!J13*'Ulazni parametri projekta'!$D80/100</f>
        <v>0</v>
      </c>
      <c r="Q11" s="16">
        <f>P11*'Ulazni parametri projekta'!$F$80</f>
        <v>0</v>
      </c>
      <c r="R11" s="16">
        <f>'Ulazni parametri projekta'!K13*'Ulazni parametri projekta'!$D80/100</f>
        <v>0</v>
      </c>
      <c r="S11" s="16">
        <f>R11*'Ulazni parametri projekta'!$F$80</f>
        <v>0</v>
      </c>
      <c r="T11" s="16">
        <f>'Ulazni parametri projekta'!L13*'Ulazni parametri projekta'!$D80/100</f>
        <v>0</v>
      </c>
      <c r="U11" s="16">
        <f>T11*'Ulazni parametri projekta'!$F$80</f>
        <v>0</v>
      </c>
      <c r="V11" s="16">
        <f>'Ulazni parametri projekta'!M13*'Ulazni parametri projekta'!$D80/100</f>
        <v>0</v>
      </c>
      <c r="W11" s="16">
        <f>V11*'Ulazni parametri projekta'!$F$80</f>
        <v>0</v>
      </c>
      <c r="X11" s="16">
        <f>'Ulazni parametri projekta'!N13*'Ulazni parametri projekta'!$D80/100</f>
        <v>0</v>
      </c>
      <c r="Y11" s="16">
        <f>X11*'Ulazni parametri projekta'!$F$80</f>
        <v>0</v>
      </c>
      <c r="Z11" s="16">
        <f>'Ulazni parametri projekta'!O13*'Ulazni parametri projekta'!$D80/100</f>
        <v>0</v>
      </c>
      <c r="AA11" s="16">
        <f>Z11*'Ulazni parametri projekta'!$F$80</f>
        <v>0</v>
      </c>
      <c r="AB11" s="16">
        <f>'Ulazni parametri projekta'!P13*'Ulazni parametri projekta'!$D80/100</f>
        <v>0</v>
      </c>
      <c r="AC11" s="16">
        <f>AB11*'Ulazni parametri projekta'!$F$80</f>
        <v>0</v>
      </c>
      <c r="AD11" s="16">
        <f>'Ulazni parametri projekta'!Q13*'Ulazni parametri projekta'!$D80/100</f>
        <v>0</v>
      </c>
      <c r="AE11" s="16">
        <f>AD11*'Ulazni parametri projekta'!$F$80</f>
        <v>0</v>
      </c>
      <c r="AF11" s="16">
        <f>'Ulazni parametri projekta'!R13*'Ulazni parametri projekta'!$D80/100</f>
        <v>0</v>
      </c>
      <c r="AG11" s="16">
        <f>AF11*'Ulazni parametri projekta'!$F$80</f>
        <v>0</v>
      </c>
      <c r="AH11" s="16">
        <f>'Ulazni parametri projekta'!S13*'Ulazni parametri projekta'!$D80/100</f>
        <v>0</v>
      </c>
      <c r="AI11" s="16">
        <f>AH11*'Ulazni parametri projekta'!$F$80</f>
        <v>0</v>
      </c>
      <c r="AJ11" s="16">
        <f>'Ulazni parametri projekta'!T13*'Ulazni parametri projekta'!$D80/100</f>
        <v>0</v>
      </c>
      <c r="AK11" s="16">
        <f>AJ11*'Ulazni parametri projekta'!$F$80</f>
        <v>0</v>
      </c>
      <c r="AL11" s="16">
        <f>'Ulazni parametri projekta'!U13*'Ulazni parametri projekta'!$D80/100</f>
        <v>0</v>
      </c>
      <c r="AM11" s="16">
        <f>AL11*'Ulazni parametri projekta'!$F$80</f>
        <v>0</v>
      </c>
      <c r="AN11" s="16">
        <f>'Ulazni parametri projekta'!V13*'Ulazni parametri projekta'!$D80/100</f>
        <v>0</v>
      </c>
      <c r="AO11" s="16">
        <f>AN11*'Ulazni parametri projekta'!$F$80</f>
        <v>0</v>
      </c>
    </row>
    <row r="12" spans="1:423" s="97" customFormat="1" ht="13.15" customHeight="1" x14ac:dyDescent="0.15">
      <c r="A12" s="244" t="s">
        <v>209</v>
      </c>
      <c r="B12" s="16">
        <f>'Ulazni parametri projekta'!C14*'Ulazni parametri projekta'!D81/100</f>
        <v>0</v>
      </c>
      <c r="C12" s="16">
        <f>B12*'Ulazni parametri projekta'!$F$81</f>
        <v>0</v>
      </c>
      <c r="D12" s="16">
        <f>'Ulazni parametri projekta'!D14*'Ulazni parametri projekta'!F81/100</f>
        <v>0</v>
      </c>
      <c r="E12" s="16">
        <f>D12*'Ulazni parametri projekta'!$F$81</f>
        <v>0</v>
      </c>
      <c r="F12" s="16">
        <f>'Ulazni parametri projekta'!E14*'Ulazni parametri projekta'!D81/100</f>
        <v>0</v>
      </c>
      <c r="G12" s="16">
        <f>F12*'Ulazni parametri projekta'!$F$81</f>
        <v>0</v>
      </c>
      <c r="H12" s="16">
        <f>'Ulazni parametri projekta'!F14*'Ulazni parametri projekta'!$D81/100</f>
        <v>0</v>
      </c>
      <c r="I12" s="16">
        <f>H12*'Ulazni parametri projekta'!$F$81</f>
        <v>0</v>
      </c>
      <c r="J12" s="16">
        <f>'Ulazni parametri projekta'!G14*'Ulazni parametri projekta'!$D81/100</f>
        <v>0</v>
      </c>
      <c r="K12" s="16">
        <f>J12*'Ulazni parametri projekta'!$F$81</f>
        <v>0</v>
      </c>
      <c r="L12" s="16">
        <f>'Ulazni parametri projekta'!H14*'Ulazni parametri projekta'!$D81/100</f>
        <v>0</v>
      </c>
      <c r="M12" s="16">
        <f>L12*'Ulazni parametri projekta'!$F$81</f>
        <v>0</v>
      </c>
      <c r="N12" s="16">
        <f>'Ulazni parametri projekta'!I14*'Ulazni parametri projekta'!$D81/100</f>
        <v>0</v>
      </c>
      <c r="O12" s="16">
        <f>N12*'Ulazni parametri projekta'!$F$81</f>
        <v>0</v>
      </c>
      <c r="P12" s="16">
        <f>'Ulazni parametri projekta'!J14*'Ulazni parametri projekta'!$D81/100</f>
        <v>0</v>
      </c>
      <c r="Q12" s="16">
        <f>P12*'Ulazni parametri projekta'!$F$81</f>
        <v>0</v>
      </c>
      <c r="R12" s="16">
        <f>'Ulazni parametri projekta'!K14*'Ulazni parametri projekta'!$D81/100</f>
        <v>0</v>
      </c>
      <c r="S12" s="16">
        <f>R12*'Ulazni parametri projekta'!$F$81</f>
        <v>0</v>
      </c>
      <c r="T12" s="16">
        <f>'Ulazni parametri projekta'!L14*'Ulazni parametri projekta'!$D81/100</f>
        <v>0</v>
      </c>
      <c r="U12" s="16">
        <f>T12*'Ulazni parametri projekta'!$F$81</f>
        <v>0</v>
      </c>
      <c r="V12" s="16">
        <f>'Ulazni parametri projekta'!M14*'Ulazni parametri projekta'!$D81/100</f>
        <v>0</v>
      </c>
      <c r="W12" s="16">
        <f>V12*'Ulazni parametri projekta'!$F$81</f>
        <v>0</v>
      </c>
      <c r="X12" s="16">
        <f>'Ulazni parametri projekta'!N14*'Ulazni parametri projekta'!$D81/100</f>
        <v>0</v>
      </c>
      <c r="Y12" s="16">
        <f>X12*'Ulazni parametri projekta'!$F$81</f>
        <v>0</v>
      </c>
      <c r="Z12" s="16">
        <f>'Ulazni parametri projekta'!O14*'Ulazni parametri projekta'!$D81/100</f>
        <v>0</v>
      </c>
      <c r="AA12" s="16">
        <f>Z12*'Ulazni parametri projekta'!$F$81</f>
        <v>0</v>
      </c>
      <c r="AB12" s="16">
        <f>'Ulazni parametri projekta'!P14*'Ulazni parametri projekta'!$D81/100</f>
        <v>0</v>
      </c>
      <c r="AC12" s="16">
        <f>AB12*'Ulazni parametri projekta'!$F$81</f>
        <v>0</v>
      </c>
      <c r="AD12" s="16">
        <f>'Ulazni parametri projekta'!Q14*'Ulazni parametri projekta'!$D81/100</f>
        <v>0</v>
      </c>
      <c r="AE12" s="16">
        <f>AD12*'Ulazni parametri projekta'!$F$81</f>
        <v>0</v>
      </c>
      <c r="AF12" s="16">
        <f>'Ulazni parametri projekta'!R14*'Ulazni parametri projekta'!$D81/100</f>
        <v>0</v>
      </c>
      <c r="AG12" s="16">
        <f>AF12*'Ulazni parametri projekta'!$F$81</f>
        <v>0</v>
      </c>
      <c r="AH12" s="16">
        <f>'Ulazni parametri projekta'!S14*'Ulazni parametri projekta'!$D81/100</f>
        <v>0</v>
      </c>
      <c r="AI12" s="16">
        <f>AH12*'Ulazni parametri projekta'!$F$81</f>
        <v>0</v>
      </c>
      <c r="AJ12" s="16">
        <f>'Ulazni parametri projekta'!T14*'Ulazni parametri projekta'!$D81/100</f>
        <v>0</v>
      </c>
      <c r="AK12" s="16">
        <f>AJ12*'Ulazni parametri projekta'!$F$81</f>
        <v>0</v>
      </c>
      <c r="AL12" s="16">
        <f>'Ulazni parametri projekta'!U14*'Ulazni parametri projekta'!$D81/100</f>
        <v>0</v>
      </c>
      <c r="AM12" s="16">
        <f>AL12*'Ulazni parametri projekta'!$F$81</f>
        <v>0</v>
      </c>
      <c r="AN12" s="16">
        <f>'Ulazni parametri projekta'!V14*'Ulazni parametri projekta'!$D81/100</f>
        <v>0</v>
      </c>
      <c r="AO12" s="16">
        <f>AN12*'Ulazni parametri projekta'!$F$81</f>
        <v>0</v>
      </c>
      <c r="AP12" s="21"/>
      <c r="AQ12" s="21"/>
      <c r="AR12" s="21"/>
      <c r="AS12" s="21"/>
      <c r="AT12" s="21"/>
      <c r="AU12" s="21"/>
      <c r="AV12" s="21"/>
      <c r="AW12" s="21"/>
      <c r="AX12" s="21"/>
      <c r="AY12" s="21"/>
      <c r="AZ12" s="21"/>
      <c r="BA12" s="21"/>
      <c r="BB12" s="21"/>
      <c r="BC12" s="21"/>
      <c r="BD12" s="21"/>
      <c r="BE12" s="21"/>
      <c r="BF12" s="21"/>
      <c r="BG12" s="21"/>
      <c r="BH12" s="21"/>
      <c r="BI12" s="21"/>
      <c r="BJ12" s="21"/>
      <c r="BK12" s="21"/>
      <c r="BL12" s="21"/>
      <c r="BM12" s="21"/>
      <c r="BN12" s="21"/>
      <c r="BO12" s="21"/>
      <c r="BP12" s="21"/>
      <c r="BQ12" s="21"/>
      <c r="BR12" s="21"/>
      <c r="BS12" s="21"/>
      <c r="BT12" s="21"/>
      <c r="BU12" s="21"/>
      <c r="BV12" s="21"/>
      <c r="BW12" s="21"/>
      <c r="BX12" s="21"/>
      <c r="BY12" s="21"/>
      <c r="BZ12" s="21"/>
      <c r="CA12" s="21"/>
      <c r="CB12" s="21"/>
      <c r="CC12" s="21"/>
      <c r="CD12" s="21"/>
      <c r="CE12" s="21"/>
      <c r="CF12" s="21"/>
      <c r="CG12" s="21"/>
      <c r="CH12" s="21"/>
      <c r="CI12" s="21"/>
      <c r="CJ12" s="21"/>
      <c r="CK12" s="21"/>
      <c r="CL12" s="21"/>
      <c r="CM12" s="21"/>
      <c r="CN12" s="21"/>
      <c r="CO12" s="21"/>
      <c r="CP12" s="21"/>
      <c r="CQ12" s="21"/>
      <c r="CR12" s="21"/>
      <c r="CS12" s="21"/>
      <c r="CT12" s="21"/>
      <c r="CU12" s="21"/>
      <c r="CV12" s="21"/>
      <c r="CW12" s="21"/>
      <c r="CX12" s="21"/>
      <c r="CY12" s="21"/>
      <c r="CZ12" s="21"/>
      <c r="DA12" s="21"/>
      <c r="DB12" s="21"/>
      <c r="DC12" s="21"/>
      <c r="DD12" s="21"/>
      <c r="DE12" s="21"/>
      <c r="DF12" s="21"/>
      <c r="DG12" s="21"/>
      <c r="DH12" s="21"/>
      <c r="DI12" s="21"/>
      <c r="DJ12" s="21"/>
      <c r="DK12" s="21"/>
      <c r="DL12" s="21"/>
      <c r="DM12" s="21"/>
      <c r="DN12" s="21"/>
      <c r="DO12" s="21"/>
      <c r="DP12" s="21"/>
      <c r="DQ12" s="21"/>
      <c r="DR12" s="21"/>
      <c r="DS12" s="21"/>
      <c r="DT12" s="21"/>
      <c r="DU12" s="21"/>
      <c r="DV12" s="21"/>
      <c r="DW12" s="21"/>
      <c r="DX12" s="21"/>
      <c r="DY12" s="21"/>
      <c r="DZ12" s="21"/>
      <c r="EA12" s="21"/>
      <c r="EB12" s="21"/>
      <c r="EC12" s="21"/>
      <c r="ED12" s="21"/>
      <c r="EE12" s="21"/>
      <c r="EF12" s="21"/>
      <c r="EG12" s="21"/>
      <c r="EH12" s="21"/>
      <c r="EI12" s="21"/>
      <c r="EJ12" s="21"/>
      <c r="EK12" s="21"/>
      <c r="EL12" s="21"/>
      <c r="EM12" s="21"/>
      <c r="EN12" s="21"/>
      <c r="EO12" s="21"/>
      <c r="EP12" s="21"/>
      <c r="EQ12" s="21"/>
      <c r="ER12" s="21"/>
      <c r="ES12" s="21"/>
      <c r="ET12" s="21"/>
      <c r="EU12" s="21"/>
      <c r="EV12" s="21"/>
      <c r="EW12" s="21"/>
      <c r="EX12" s="21"/>
      <c r="EY12" s="21"/>
      <c r="EZ12" s="21"/>
      <c r="FA12" s="21"/>
      <c r="FB12" s="21"/>
      <c r="FC12" s="21"/>
      <c r="FD12" s="21"/>
      <c r="FE12" s="21"/>
      <c r="FF12" s="21"/>
      <c r="FG12" s="21"/>
      <c r="FH12" s="21"/>
      <c r="FI12" s="21"/>
      <c r="FJ12" s="21"/>
      <c r="FK12" s="21"/>
      <c r="FL12" s="21"/>
      <c r="FM12" s="21"/>
      <c r="FN12" s="21"/>
      <c r="FO12" s="21"/>
      <c r="FP12" s="21"/>
      <c r="FQ12" s="21"/>
      <c r="FR12" s="21"/>
      <c r="FS12" s="21"/>
      <c r="FT12" s="21"/>
      <c r="FU12" s="21"/>
      <c r="FV12" s="21"/>
      <c r="FW12" s="21"/>
      <c r="FX12" s="21"/>
      <c r="FY12" s="21"/>
      <c r="FZ12" s="21"/>
      <c r="GA12" s="21"/>
      <c r="GB12" s="21"/>
      <c r="GC12" s="21"/>
      <c r="GD12" s="21"/>
      <c r="GE12" s="21"/>
      <c r="GF12" s="21"/>
      <c r="GG12" s="21"/>
      <c r="GH12" s="21"/>
      <c r="GI12" s="21"/>
      <c r="GJ12" s="21"/>
      <c r="GK12" s="21"/>
      <c r="GL12" s="21"/>
      <c r="GM12" s="21"/>
      <c r="GN12" s="21"/>
      <c r="GO12" s="21"/>
      <c r="GP12" s="21"/>
      <c r="GQ12" s="21"/>
      <c r="GR12" s="21"/>
      <c r="GS12" s="21"/>
      <c r="GT12" s="21"/>
      <c r="GU12" s="21"/>
      <c r="GV12" s="21"/>
      <c r="GW12" s="21"/>
      <c r="GX12" s="21"/>
      <c r="GY12" s="21"/>
      <c r="GZ12" s="21"/>
      <c r="HA12" s="21"/>
      <c r="HB12" s="21"/>
      <c r="HC12" s="21"/>
      <c r="HD12" s="21"/>
      <c r="HE12" s="21"/>
      <c r="HF12" s="21"/>
      <c r="HG12" s="21"/>
      <c r="HH12" s="21"/>
      <c r="HI12" s="21"/>
      <c r="HJ12" s="21"/>
      <c r="HK12" s="21"/>
      <c r="HL12" s="21"/>
      <c r="HM12" s="21"/>
      <c r="HN12" s="21"/>
      <c r="HO12" s="21"/>
      <c r="HP12" s="21"/>
      <c r="HQ12" s="21"/>
      <c r="HR12" s="21"/>
      <c r="HS12" s="21"/>
      <c r="HT12" s="21"/>
      <c r="HU12" s="21"/>
      <c r="HV12" s="21"/>
      <c r="HW12" s="21"/>
      <c r="HX12" s="21"/>
      <c r="HY12" s="21"/>
      <c r="HZ12" s="21"/>
      <c r="IA12" s="21"/>
      <c r="IB12" s="21"/>
      <c r="IC12" s="21"/>
      <c r="ID12" s="21"/>
      <c r="IE12" s="21"/>
      <c r="IF12" s="21"/>
      <c r="IG12" s="21"/>
      <c r="IH12" s="21"/>
      <c r="II12" s="21"/>
      <c r="IJ12" s="21"/>
      <c r="IK12" s="21"/>
      <c r="IL12" s="21"/>
      <c r="IM12" s="21"/>
      <c r="IN12" s="21"/>
      <c r="IO12" s="21"/>
      <c r="IP12" s="21"/>
      <c r="IQ12" s="21"/>
      <c r="IR12" s="21"/>
      <c r="IS12" s="21"/>
      <c r="IT12" s="21"/>
      <c r="IU12" s="21"/>
      <c r="IV12" s="21"/>
      <c r="IW12" s="21"/>
      <c r="IX12" s="21"/>
      <c r="IY12" s="21"/>
      <c r="IZ12" s="21"/>
      <c r="JA12" s="21"/>
      <c r="JB12" s="21"/>
      <c r="JC12" s="21"/>
      <c r="JD12" s="21"/>
      <c r="JE12" s="21"/>
      <c r="JF12" s="21"/>
      <c r="JG12" s="21"/>
      <c r="JH12" s="21"/>
      <c r="JI12" s="21"/>
      <c r="JJ12" s="21"/>
      <c r="JK12" s="21"/>
      <c r="JL12" s="21"/>
      <c r="JM12" s="21"/>
      <c r="JN12" s="21"/>
      <c r="JO12" s="21"/>
      <c r="JP12" s="21"/>
      <c r="JQ12" s="21"/>
      <c r="JR12" s="21"/>
      <c r="JS12" s="21"/>
      <c r="JT12" s="21"/>
      <c r="JU12" s="21"/>
      <c r="JV12" s="21"/>
      <c r="JW12" s="21"/>
      <c r="JX12" s="21"/>
      <c r="JY12" s="21"/>
      <c r="JZ12" s="21"/>
      <c r="KA12" s="21"/>
      <c r="KB12" s="21"/>
      <c r="KC12" s="21"/>
      <c r="KD12" s="21"/>
      <c r="KE12" s="21"/>
      <c r="KF12" s="21"/>
      <c r="KG12" s="21"/>
      <c r="KH12" s="21"/>
      <c r="KI12" s="21"/>
      <c r="KJ12" s="21"/>
      <c r="KK12" s="21"/>
      <c r="KL12" s="21"/>
      <c r="KM12" s="21"/>
      <c r="KN12" s="21"/>
      <c r="KO12" s="21"/>
      <c r="KP12" s="21"/>
      <c r="KQ12" s="21"/>
      <c r="KR12" s="21"/>
      <c r="KS12" s="21"/>
      <c r="KT12" s="21"/>
      <c r="KU12" s="21"/>
      <c r="KV12" s="21"/>
      <c r="KW12" s="21"/>
      <c r="KX12" s="21"/>
      <c r="KY12" s="21"/>
      <c r="KZ12" s="21"/>
      <c r="LA12" s="21"/>
      <c r="LB12" s="21"/>
      <c r="LC12" s="21"/>
      <c r="LD12" s="21"/>
      <c r="LE12" s="21"/>
      <c r="LF12" s="21"/>
      <c r="LG12" s="21"/>
      <c r="LH12" s="21"/>
      <c r="LI12" s="21"/>
      <c r="LJ12" s="21"/>
      <c r="LK12" s="21"/>
      <c r="LL12" s="21"/>
      <c r="LM12" s="21"/>
      <c r="LN12" s="21"/>
      <c r="LO12" s="21"/>
      <c r="LP12" s="21"/>
      <c r="LQ12" s="21"/>
      <c r="LR12" s="21"/>
      <c r="LS12" s="21"/>
      <c r="LT12" s="21"/>
      <c r="LU12" s="21"/>
      <c r="LV12" s="21"/>
      <c r="LW12" s="21"/>
      <c r="LX12" s="21"/>
      <c r="LY12" s="21"/>
      <c r="LZ12" s="21"/>
      <c r="MA12" s="21"/>
      <c r="MB12" s="21"/>
      <c r="MC12" s="21"/>
      <c r="MD12" s="21"/>
      <c r="ME12" s="21"/>
      <c r="MF12" s="21"/>
      <c r="MG12" s="21"/>
      <c r="MH12" s="21"/>
      <c r="MI12" s="21"/>
      <c r="MJ12" s="21"/>
      <c r="MK12" s="21"/>
      <c r="ML12" s="21"/>
      <c r="MM12" s="21"/>
      <c r="MN12" s="21"/>
      <c r="MO12" s="21"/>
      <c r="MP12" s="21"/>
      <c r="MQ12" s="21"/>
      <c r="MR12" s="21"/>
      <c r="MS12" s="21"/>
      <c r="MT12" s="21"/>
      <c r="MU12" s="21"/>
      <c r="MV12" s="21"/>
      <c r="MW12" s="21"/>
      <c r="MX12" s="21"/>
      <c r="MY12" s="21"/>
      <c r="MZ12" s="21"/>
      <c r="NA12" s="21"/>
      <c r="NB12" s="21"/>
      <c r="NC12" s="21"/>
      <c r="ND12" s="21"/>
      <c r="NE12" s="21"/>
      <c r="NF12" s="21"/>
      <c r="NG12" s="21"/>
      <c r="NH12" s="21"/>
      <c r="NI12" s="21"/>
      <c r="NJ12" s="21"/>
      <c r="NK12" s="21"/>
      <c r="NL12" s="21"/>
      <c r="NM12" s="21"/>
      <c r="NN12" s="21"/>
      <c r="NO12" s="21"/>
      <c r="NP12" s="21"/>
      <c r="NQ12" s="21"/>
      <c r="NR12" s="21"/>
      <c r="NS12" s="21"/>
      <c r="NT12" s="21"/>
      <c r="NU12" s="21"/>
      <c r="NV12" s="21"/>
      <c r="NW12" s="21"/>
      <c r="NX12" s="21"/>
      <c r="NY12" s="21"/>
      <c r="NZ12" s="21"/>
      <c r="OA12" s="21"/>
      <c r="OB12" s="21"/>
      <c r="OC12" s="21"/>
      <c r="OD12" s="21"/>
      <c r="OE12" s="21"/>
      <c r="OF12" s="21"/>
      <c r="OG12" s="21"/>
      <c r="OH12" s="21"/>
      <c r="OI12" s="21"/>
      <c r="OJ12" s="21"/>
      <c r="OK12" s="21"/>
      <c r="OL12" s="21"/>
      <c r="OM12" s="21"/>
      <c r="ON12" s="21"/>
      <c r="OO12" s="21"/>
      <c r="OP12" s="21"/>
      <c r="OQ12" s="21"/>
      <c r="OR12" s="21"/>
      <c r="OS12" s="21"/>
      <c r="OT12" s="21"/>
      <c r="OU12" s="21"/>
      <c r="OV12" s="21"/>
      <c r="OW12" s="21"/>
      <c r="OX12" s="21"/>
      <c r="OY12" s="21"/>
      <c r="OZ12" s="21"/>
      <c r="PA12" s="21"/>
      <c r="PB12" s="21"/>
      <c r="PC12" s="21"/>
      <c r="PD12" s="21"/>
      <c r="PE12" s="21"/>
      <c r="PF12" s="21"/>
      <c r="PG12" s="21"/>
    </row>
    <row r="13" spans="1:423" s="97" customFormat="1" ht="13.15" customHeight="1" x14ac:dyDescent="0.15">
      <c r="A13" s="244" t="s">
        <v>42</v>
      </c>
      <c r="B13" s="16">
        <f>'Ulazni parametri projekta'!C15*'Ulazni parametri projekta'!D82/100</f>
        <v>0</v>
      </c>
      <c r="C13" s="16">
        <f>B13*'Ulazni parametri projekta'!$F$82</f>
        <v>0</v>
      </c>
      <c r="D13" s="16">
        <f>'Ulazni parametri projekta'!D15*'Ulazni parametri projekta'!F82/100</f>
        <v>0</v>
      </c>
      <c r="E13" s="16">
        <f>D13*'Ulazni parametri projekta'!$F$82</f>
        <v>0</v>
      </c>
      <c r="F13" s="16">
        <f>'Ulazni parametri projekta'!E15*'Ulazni parametri projekta'!D82/100</f>
        <v>0</v>
      </c>
      <c r="G13" s="16">
        <f>F13*'Ulazni parametri projekta'!$F$82</f>
        <v>0</v>
      </c>
      <c r="H13" s="16">
        <f>'Ulazni parametri projekta'!F15*'Ulazni parametri projekta'!$D82/100</f>
        <v>0</v>
      </c>
      <c r="I13" s="16">
        <f>H13*'Ulazni parametri projekta'!$F$82</f>
        <v>0</v>
      </c>
      <c r="J13" s="16">
        <f>'Ulazni parametri projekta'!G15*'Ulazni parametri projekta'!$D82/100</f>
        <v>0</v>
      </c>
      <c r="K13" s="16">
        <f>J13*'Ulazni parametri projekta'!$F$82</f>
        <v>0</v>
      </c>
      <c r="L13" s="16">
        <f>'Ulazni parametri projekta'!H15*'Ulazni parametri projekta'!$D82/100</f>
        <v>0</v>
      </c>
      <c r="M13" s="16">
        <f>L13*'Ulazni parametri projekta'!$F$82</f>
        <v>0</v>
      </c>
      <c r="N13" s="16">
        <f>'Ulazni parametri projekta'!I15*'Ulazni parametri projekta'!$D82/100</f>
        <v>0</v>
      </c>
      <c r="O13" s="16">
        <f>N13*'Ulazni parametri projekta'!$F$82</f>
        <v>0</v>
      </c>
      <c r="P13" s="16">
        <f>'Ulazni parametri projekta'!J15*'Ulazni parametri projekta'!$D82/100</f>
        <v>0</v>
      </c>
      <c r="Q13" s="16">
        <f>P13*'Ulazni parametri projekta'!$F$82</f>
        <v>0</v>
      </c>
      <c r="R13" s="16">
        <f>'Ulazni parametri projekta'!K15*'Ulazni parametri projekta'!$D82/100</f>
        <v>0</v>
      </c>
      <c r="S13" s="16">
        <f>R13*'Ulazni parametri projekta'!$F$82</f>
        <v>0</v>
      </c>
      <c r="T13" s="16">
        <f>'Ulazni parametri projekta'!L15*'Ulazni parametri projekta'!$D82/100</f>
        <v>0</v>
      </c>
      <c r="U13" s="16">
        <f>T13*'Ulazni parametri projekta'!$F$82</f>
        <v>0</v>
      </c>
      <c r="V13" s="16">
        <f>'Ulazni parametri projekta'!M15*'Ulazni parametri projekta'!$D82/100</f>
        <v>0</v>
      </c>
      <c r="W13" s="16">
        <f>V13*'Ulazni parametri projekta'!$F$82</f>
        <v>0</v>
      </c>
      <c r="X13" s="16">
        <f>'Ulazni parametri projekta'!N15*'Ulazni parametri projekta'!$D82/100</f>
        <v>0</v>
      </c>
      <c r="Y13" s="16">
        <f>X13*'Ulazni parametri projekta'!$F$82</f>
        <v>0</v>
      </c>
      <c r="Z13" s="16">
        <f>'Ulazni parametri projekta'!O15*'Ulazni parametri projekta'!$D82/100</f>
        <v>0</v>
      </c>
      <c r="AA13" s="16">
        <f>Z13*'Ulazni parametri projekta'!$F$82</f>
        <v>0</v>
      </c>
      <c r="AB13" s="16">
        <f>'Ulazni parametri projekta'!P15*'Ulazni parametri projekta'!$D82/100</f>
        <v>0</v>
      </c>
      <c r="AC13" s="16">
        <f>AB13*'Ulazni parametri projekta'!$F$82</f>
        <v>0</v>
      </c>
      <c r="AD13" s="16">
        <f>'Ulazni parametri projekta'!Q15*'Ulazni parametri projekta'!$D82/100</f>
        <v>0</v>
      </c>
      <c r="AE13" s="16">
        <f>AD13*'Ulazni parametri projekta'!$F$82</f>
        <v>0</v>
      </c>
      <c r="AF13" s="16">
        <f>'Ulazni parametri projekta'!R15*'Ulazni parametri projekta'!$D82/100</f>
        <v>0</v>
      </c>
      <c r="AG13" s="16">
        <f>AF13*'Ulazni parametri projekta'!$F$82</f>
        <v>0</v>
      </c>
      <c r="AH13" s="16">
        <f>'Ulazni parametri projekta'!S15*'Ulazni parametri projekta'!$D82/100</f>
        <v>0</v>
      </c>
      <c r="AI13" s="16">
        <f>AH13*'Ulazni parametri projekta'!$F$82</f>
        <v>0</v>
      </c>
      <c r="AJ13" s="16">
        <f>'Ulazni parametri projekta'!T15*'Ulazni parametri projekta'!$D82/100</f>
        <v>0</v>
      </c>
      <c r="AK13" s="16">
        <f>AJ13*'Ulazni parametri projekta'!$F$82</f>
        <v>0</v>
      </c>
      <c r="AL13" s="16">
        <f>'Ulazni parametri projekta'!U15*'Ulazni parametri projekta'!$D82/100</f>
        <v>0</v>
      </c>
      <c r="AM13" s="16">
        <f>AL13*'Ulazni parametri projekta'!$F$82</f>
        <v>0</v>
      </c>
      <c r="AN13" s="16">
        <f>'Ulazni parametri projekta'!V15*'Ulazni parametri projekta'!$D82/100</f>
        <v>0</v>
      </c>
      <c r="AO13" s="16">
        <f>AN13*'Ulazni parametri projekta'!$F$82</f>
        <v>0</v>
      </c>
      <c r="AP13" s="21"/>
      <c r="AQ13" s="21"/>
      <c r="AR13" s="21"/>
      <c r="AS13" s="21"/>
      <c r="AT13" s="21"/>
      <c r="AU13" s="21"/>
      <c r="AV13" s="21"/>
      <c r="AW13" s="21"/>
      <c r="AX13" s="21"/>
      <c r="AY13" s="21"/>
      <c r="AZ13" s="21"/>
      <c r="BA13" s="21"/>
      <c r="BB13" s="21"/>
      <c r="BC13" s="21"/>
      <c r="BD13" s="21"/>
      <c r="BE13" s="21"/>
      <c r="BF13" s="21"/>
      <c r="BG13" s="21"/>
      <c r="BH13" s="21"/>
      <c r="BI13" s="21"/>
      <c r="BJ13" s="21"/>
      <c r="BK13" s="21"/>
      <c r="BL13" s="21"/>
      <c r="BM13" s="21"/>
      <c r="BN13" s="21"/>
      <c r="BO13" s="21"/>
      <c r="BP13" s="21"/>
      <c r="BQ13" s="21"/>
      <c r="BR13" s="21"/>
      <c r="BS13" s="21"/>
      <c r="BT13" s="21"/>
      <c r="BU13" s="21"/>
      <c r="BV13" s="21"/>
      <c r="BW13" s="21"/>
      <c r="BX13" s="21"/>
      <c r="BY13" s="21"/>
      <c r="BZ13" s="21"/>
      <c r="CA13" s="21"/>
      <c r="CB13" s="21"/>
      <c r="CC13" s="21"/>
      <c r="CD13" s="21"/>
      <c r="CE13" s="21"/>
      <c r="CF13" s="21"/>
      <c r="CG13" s="21"/>
      <c r="CH13" s="21"/>
      <c r="CI13" s="21"/>
      <c r="CJ13" s="21"/>
      <c r="CK13" s="21"/>
      <c r="CL13" s="21"/>
      <c r="CM13" s="21"/>
      <c r="CN13" s="21"/>
      <c r="CO13" s="21"/>
      <c r="CP13" s="21"/>
      <c r="CQ13" s="21"/>
      <c r="CR13" s="21"/>
      <c r="CS13" s="21"/>
      <c r="CT13" s="21"/>
      <c r="CU13" s="21"/>
      <c r="CV13" s="21"/>
      <c r="CW13" s="21"/>
      <c r="CX13" s="21"/>
      <c r="CY13" s="21"/>
      <c r="CZ13" s="21"/>
      <c r="DA13" s="21"/>
      <c r="DB13" s="21"/>
      <c r="DC13" s="21"/>
      <c r="DD13" s="21"/>
      <c r="DE13" s="21"/>
      <c r="DF13" s="21"/>
      <c r="DG13" s="21"/>
      <c r="DH13" s="21"/>
      <c r="DI13" s="21"/>
      <c r="DJ13" s="21"/>
      <c r="DK13" s="21"/>
      <c r="DL13" s="21"/>
      <c r="DM13" s="21"/>
      <c r="DN13" s="21"/>
      <c r="DO13" s="21"/>
      <c r="DP13" s="21"/>
      <c r="DQ13" s="21"/>
      <c r="DR13" s="21"/>
      <c r="DS13" s="21"/>
      <c r="DT13" s="21"/>
      <c r="DU13" s="21"/>
      <c r="DV13" s="21"/>
      <c r="DW13" s="21"/>
      <c r="DX13" s="21"/>
      <c r="DY13" s="21"/>
      <c r="DZ13" s="21"/>
      <c r="EA13" s="21"/>
      <c r="EB13" s="21"/>
      <c r="EC13" s="21"/>
      <c r="ED13" s="21"/>
      <c r="EE13" s="21"/>
      <c r="EF13" s="21"/>
      <c r="EG13" s="21"/>
      <c r="EH13" s="21"/>
      <c r="EI13" s="21"/>
      <c r="EJ13" s="21"/>
      <c r="EK13" s="21"/>
      <c r="EL13" s="21"/>
      <c r="EM13" s="21"/>
      <c r="EN13" s="21"/>
      <c r="EO13" s="21"/>
      <c r="EP13" s="21"/>
      <c r="EQ13" s="21"/>
      <c r="ER13" s="21"/>
      <c r="ES13" s="21"/>
      <c r="ET13" s="21"/>
      <c r="EU13" s="21"/>
      <c r="EV13" s="21"/>
      <c r="EW13" s="21"/>
      <c r="EX13" s="21"/>
      <c r="EY13" s="21"/>
      <c r="EZ13" s="21"/>
      <c r="FA13" s="21"/>
      <c r="FB13" s="21"/>
      <c r="FC13" s="21"/>
      <c r="FD13" s="21"/>
      <c r="FE13" s="21"/>
      <c r="FF13" s="21"/>
      <c r="FG13" s="21"/>
      <c r="FH13" s="21"/>
      <c r="FI13" s="21"/>
      <c r="FJ13" s="21"/>
      <c r="FK13" s="21"/>
      <c r="FL13" s="21"/>
      <c r="FM13" s="21"/>
      <c r="FN13" s="21"/>
      <c r="FO13" s="21"/>
      <c r="FP13" s="21"/>
      <c r="FQ13" s="21"/>
      <c r="FR13" s="21"/>
      <c r="FS13" s="21"/>
      <c r="FT13" s="21"/>
      <c r="FU13" s="21"/>
      <c r="FV13" s="21"/>
      <c r="FW13" s="21"/>
      <c r="FX13" s="21"/>
      <c r="FY13" s="21"/>
      <c r="FZ13" s="21"/>
      <c r="GA13" s="21"/>
      <c r="GB13" s="21"/>
      <c r="GC13" s="21"/>
      <c r="GD13" s="21"/>
      <c r="GE13" s="21"/>
      <c r="GF13" s="21"/>
      <c r="GG13" s="21"/>
      <c r="GH13" s="21"/>
      <c r="GI13" s="21"/>
      <c r="GJ13" s="21"/>
      <c r="GK13" s="21"/>
      <c r="GL13" s="21"/>
      <c r="GM13" s="21"/>
      <c r="GN13" s="21"/>
      <c r="GO13" s="21"/>
      <c r="GP13" s="21"/>
      <c r="GQ13" s="21"/>
      <c r="GR13" s="21"/>
      <c r="GS13" s="21"/>
      <c r="GT13" s="21"/>
      <c r="GU13" s="21"/>
      <c r="GV13" s="21"/>
      <c r="GW13" s="21"/>
      <c r="GX13" s="21"/>
      <c r="GY13" s="21"/>
      <c r="GZ13" s="21"/>
      <c r="HA13" s="21"/>
      <c r="HB13" s="21"/>
      <c r="HC13" s="21"/>
      <c r="HD13" s="21"/>
      <c r="HE13" s="21"/>
      <c r="HF13" s="21"/>
      <c r="HG13" s="21"/>
      <c r="HH13" s="21"/>
      <c r="HI13" s="21"/>
      <c r="HJ13" s="21"/>
      <c r="HK13" s="21"/>
      <c r="HL13" s="21"/>
      <c r="HM13" s="21"/>
      <c r="HN13" s="21"/>
      <c r="HO13" s="21"/>
      <c r="HP13" s="21"/>
      <c r="HQ13" s="21"/>
      <c r="HR13" s="21"/>
      <c r="HS13" s="21"/>
      <c r="HT13" s="21"/>
      <c r="HU13" s="21"/>
      <c r="HV13" s="21"/>
      <c r="HW13" s="21"/>
      <c r="HX13" s="21"/>
      <c r="HY13" s="21"/>
      <c r="HZ13" s="21"/>
      <c r="IA13" s="21"/>
      <c r="IB13" s="21"/>
      <c r="IC13" s="21"/>
      <c r="ID13" s="21"/>
      <c r="IE13" s="21"/>
      <c r="IF13" s="21"/>
      <c r="IG13" s="21"/>
      <c r="IH13" s="21"/>
      <c r="II13" s="21"/>
      <c r="IJ13" s="21"/>
      <c r="IK13" s="21"/>
      <c r="IL13" s="21"/>
      <c r="IM13" s="21"/>
      <c r="IN13" s="21"/>
      <c r="IO13" s="21"/>
      <c r="IP13" s="21"/>
      <c r="IQ13" s="21"/>
      <c r="IR13" s="21"/>
      <c r="IS13" s="21"/>
      <c r="IT13" s="21"/>
      <c r="IU13" s="21"/>
      <c r="IV13" s="21"/>
      <c r="IW13" s="21"/>
      <c r="IX13" s="21"/>
      <c r="IY13" s="21"/>
      <c r="IZ13" s="21"/>
      <c r="JA13" s="21"/>
      <c r="JB13" s="21"/>
      <c r="JC13" s="21"/>
      <c r="JD13" s="21"/>
      <c r="JE13" s="21"/>
      <c r="JF13" s="21"/>
      <c r="JG13" s="21"/>
      <c r="JH13" s="21"/>
      <c r="JI13" s="21"/>
      <c r="JJ13" s="21"/>
      <c r="JK13" s="21"/>
      <c r="JL13" s="21"/>
      <c r="JM13" s="21"/>
      <c r="JN13" s="21"/>
      <c r="JO13" s="21"/>
      <c r="JP13" s="21"/>
      <c r="JQ13" s="21"/>
      <c r="JR13" s="21"/>
      <c r="JS13" s="21"/>
      <c r="JT13" s="21"/>
      <c r="JU13" s="21"/>
      <c r="JV13" s="21"/>
      <c r="JW13" s="21"/>
      <c r="JX13" s="21"/>
      <c r="JY13" s="21"/>
      <c r="JZ13" s="21"/>
      <c r="KA13" s="21"/>
      <c r="KB13" s="21"/>
      <c r="KC13" s="21"/>
      <c r="KD13" s="21"/>
      <c r="KE13" s="21"/>
      <c r="KF13" s="21"/>
      <c r="KG13" s="21"/>
      <c r="KH13" s="21"/>
      <c r="KI13" s="21"/>
      <c r="KJ13" s="21"/>
      <c r="KK13" s="21"/>
      <c r="KL13" s="21"/>
      <c r="KM13" s="21"/>
      <c r="KN13" s="21"/>
      <c r="KO13" s="21"/>
      <c r="KP13" s="21"/>
      <c r="KQ13" s="21"/>
      <c r="KR13" s="21"/>
      <c r="KS13" s="21"/>
      <c r="KT13" s="21"/>
      <c r="KU13" s="21"/>
      <c r="KV13" s="21"/>
      <c r="KW13" s="21"/>
      <c r="KX13" s="21"/>
      <c r="KY13" s="21"/>
      <c r="KZ13" s="21"/>
      <c r="LA13" s="21"/>
      <c r="LB13" s="21"/>
      <c r="LC13" s="21"/>
      <c r="LD13" s="21"/>
      <c r="LE13" s="21"/>
      <c r="LF13" s="21"/>
      <c r="LG13" s="21"/>
      <c r="LH13" s="21"/>
      <c r="LI13" s="21"/>
      <c r="LJ13" s="21"/>
      <c r="LK13" s="21"/>
      <c r="LL13" s="21"/>
      <c r="LM13" s="21"/>
      <c r="LN13" s="21"/>
      <c r="LO13" s="21"/>
      <c r="LP13" s="21"/>
      <c r="LQ13" s="21"/>
      <c r="LR13" s="21"/>
      <c r="LS13" s="21"/>
      <c r="LT13" s="21"/>
      <c r="LU13" s="21"/>
      <c r="LV13" s="21"/>
      <c r="LW13" s="21"/>
      <c r="LX13" s="21"/>
      <c r="LY13" s="21"/>
      <c r="LZ13" s="21"/>
      <c r="MA13" s="21"/>
      <c r="MB13" s="21"/>
      <c r="MC13" s="21"/>
      <c r="MD13" s="21"/>
      <c r="ME13" s="21"/>
      <c r="MF13" s="21"/>
      <c r="MG13" s="21"/>
      <c r="MH13" s="21"/>
      <c r="MI13" s="21"/>
      <c r="MJ13" s="21"/>
      <c r="MK13" s="21"/>
      <c r="ML13" s="21"/>
      <c r="MM13" s="21"/>
      <c r="MN13" s="21"/>
      <c r="MO13" s="21"/>
      <c r="MP13" s="21"/>
      <c r="MQ13" s="21"/>
      <c r="MR13" s="21"/>
      <c r="MS13" s="21"/>
      <c r="MT13" s="21"/>
      <c r="MU13" s="21"/>
      <c r="MV13" s="21"/>
      <c r="MW13" s="21"/>
      <c r="MX13" s="21"/>
      <c r="MY13" s="21"/>
      <c r="MZ13" s="21"/>
      <c r="NA13" s="21"/>
      <c r="NB13" s="21"/>
      <c r="NC13" s="21"/>
      <c r="ND13" s="21"/>
      <c r="NE13" s="21"/>
      <c r="NF13" s="21"/>
      <c r="NG13" s="21"/>
      <c r="NH13" s="21"/>
      <c r="NI13" s="21"/>
      <c r="NJ13" s="21"/>
      <c r="NK13" s="21"/>
      <c r="NL13" s="21"/>
      <c r="NM13" s="21"/>
      <c r="NN13" s="21"/>
      <c r="NO13" s="21"/>
      <c r="NP13" s="21"/>
      <c r="NQ13" s="21"/>
      <c r="NR13" s="21"/>
      <c r="NS13" s="21"/>
      <c r="NT13" s="21"/>
      <c r="NU13" s="21"/>
      <c r="NV13" s="21"/>
      <c r="NW13" s="21"/>
      <c r="NX13" s="21"/>
      <c r="NY13" s="21"/>
      <c r="NZ13" s="21"/>
      <c r="OA13" s="21"/>
      <c r="OB13" s="21"/>
      <c r="OC13" s="21"/>
      <c r="OD13" s="21"/>
      <c r="OE13" s="21"/>
      <c r="OF13" s="21"/>
      <c r="OG13" s="21"/>
      <c r="OH13" s="21"/>
      <c r="OI13" s="21"/>
      <c r="OJ13" s="21"/>
      <c r="OK13" s="21"/>
      <c r="OL13" s="21"/>
      <c r="OM13" s="21"/>
      <c r="ON13" s="21"/>
      <c r="OO13" s="21"/>
      <c r="OP13" s="21"/>
      <c r="OQ13" s="21"/>
      <c r="OR13" s="21"/>
      <c r="OS13" s="21"/>
      <c r="OT13" s="21"/>
      <c r="OU13" s="21"/>
      <c r="OV13" s="21"/>
      <c r="OW13" s="21"/>
      <c r="OX13" s="21"/>
      <c r="OY13" s="21"/>
      <c r="OZ13" s="21"/>
      <c r="PA13" s="21"/>
      <c r="PB13" s="21"/>
      <c r="PC13" s="21"/>
      <c r="PD13" s="21"/>
      <c r="PE13" s="21"/>
      <c r="PF13" s="21"/>
      <c r="PG13" s="21"/>
    </row>
    <row r="14" spans="1:423" s="97" customFormat="1" ht="13.15" customHeight="1" x14ac:dyDescent="0.15">
      <c r="A14" s="244" t="s">
        <v>43</v>
      </c>
      <c r="B14" s="16">
        <f>'Ulazni parametri projekta'!C16*'Ulazni parametri projekta'!D83/100</f>
        <v>0</v>
      </c>
      <c r="C14" s="16">
        <f>B14*'Ulazni parametri projekta'!$F$83</f>
        <v>0</v>
      </c>
      <c r="D14" s="16">
        <f>'Ulazni parametri projekta'!D16*'Ulazni parametri projekta'!F83/100</f>
        <v>0</v>
      </c>
      <c r="E14" s="16">
        <f>D14*'Ulazni parametri projekta'!$F$83</f>
        <v>0</v>
      </c>
      <c r="F14" s="16">
        <f>'Ulazni parametri projekta'!E16*'Ulazni parametri projekta'!D83/100</f>
        <v>0</v>
      </c>
      <c r="G14" s="16">
        <f>F14*'Ulazni parametri projekta'!$F$83</f>
        <v>0</v>
      </c>
      <c r="H14" s="16">
        <f>'Ulazni parametri projekta'!F16*'Ulazni parametri projekta'!$D83/100</f>
        <v>0</v>
      </c>
      <c r="I14" s="16">
        <f>H14*'Ulazni parametri projekta'!$F$83</f>
        <v>0</v>
      </c>
      <c r="J14" s="16">
        <f>'Ulazni parametri projekta'!G16*'Ulazni parametri projekta'!$D83/100</f>
        <v>0</v>
      </c>
      <c r="K14" s="16">
        <f>J14*'Ulazni parametri projekta'!$F$83</f>
        <v>0</v>
      </c>
      <c r="L14" s="16">
        <f>'Ulazni parametri projekta'!H16*'Ulazni parametri projekta'!$D83/100</f>
        <v>0</v>
      </c>
      <c r="M14" s="16">
        <f>L14*'Ulazni parametri projekta'!$F$83</f>
        <v>0</v>
      </c>
      <c r="N14" s="16">
        <f>'Ulazni parametri projekta'!I16*'Ulazni parametri projekta'!$D83/100</f>
        <v>0</v>
      </c>
      <c r="O14" s="16">
        <f>N14*'Ulazni parametri projekta'!$F$83</f>
        <v>0</v>
      </c>
      <c r="P14" s="16">
        <f>'Ulazni parametri projekta'!J16*'Ulazni parametri projekta'!$D83/100</f>
        <v>0</v>
      </c>
      <c r="Q14" s="16">
        <f>P14*'Ulazni parametri projekta'!$F$83</f>
        <v>0</v>
      </c>
      <c r="R14" s="16">
        <f>'Ulazni parametri projekta'!K16*'Ulazni parametri projekta'!$D83/100</f>
        <v>0</v>
      </c>
      <c r="S14" s="16">
        <f>R14*'Ulazni parametri projekta'!$F$83</f>
        <v>0</v>
      </c>
      <c r="T14" s="16">
        <f>'Ulazni parametri projekta'!L16*'Ulazni parametri projekta'!$D83/100</f>
        <v>0</v>
      </c>
      <c r="U14" s="16">
        <f>T14*'Ulazni parametri projekta'!$F$83</f>
        <v>0</v>
      </c>
      <c r="V14" s="16">
        <f>'Ulazni parametri projekta'!M16*'Ulazni parametri projekta'!$D83/100</f>
        <v>0</v>
      </c>
      <c r="W14" s="16">
        <f>V14*'Ulazni parametri projekta'!$F$83</f>
        <v>0</v>
      </c>
      <c r="X14" s="16">
        <f>'Ulazni parametri projekta'!N16*'Ulazni parametri projekta'!$D83/100</f>
        <v>0</v>
      </c>
      <c r="Y14" s="16">
        <f>X14*'Ulazni parametri projekta'!$F$83</f>
        <v>0</v>
      </c>
      <c r="Z14" s="16">
        <f>'Ulazni parametri projekta'!O16*'Ulazni parametri projekta'!$D83/100</f>
        <v>0</v>
      </c>
      <c r="AA14" s="16">
        <f>Z14*'Ulazni parametri projekta'!$F$83</f>
        <v>0</v>
      </c>
      <c r="AB14" s="16">
        <f>'Ulazni parametri projekta'!P16*'Ulazni parametri projekta'!$D83/100</f>
        <v>0</v>
      </c>
      <c r="AC14" s="16">
        <f>AB14*'Ulazni parametri projekta'!$F$83</f>
        <v>0</v>
      </c>
      <c r="AD14" s="16">
        <f>'Ulazni parametri projekta'!Q16*'Ulazni parametri projekta'!$D83/100</f>
        <v>0</v>
      </c>
      <c r="AE14" s="16">
        <f>AD14*'Ulazni parametri projekta'!$F$83</f>
        <v>0</v>
      </c>
      <c r="AF14" s="16">
        <f>'Ulazni parametri projekta'!R16*'Ulazni parametri projekta'!$D83/100</f>
        <v>0</v>
      </c>
      <c r="AG14" s="16">
        <f>AF14*'Ulazni parametri projekta'!$F$83</f>
        <v>0</v>
      </c>
      <c r="AH14" s="16">
        <f>'Ulazni parametri projekta'!S16*'Ulazni parametri projekta'!$D83/100</f>
        <v>0</v>
      </c>
      <c r="AI14" s="16">
        <f>AH14*'Ulazni parametri projekta'!$F$83</f>
        <v>0</v>
      </c>
      <c r="AJ14" s="16">
        <f>'Ulazni parametri projekta'!T16*'Ulazni parametri projekta'!$D83/100</f>
        <v>0</v>
      </c>
      <c r="AK14" s="16">
        <f>AJ14*'Ulazni parametri projekta'!$F$83</f>
        <v>0</v>
      </c>
      <c r="AL14" s="16">
        <f>'Ulazni parametri projekta'!U16*'Ulazni parametri projekta'!$D83/100</f>
        <v>0</v>
      </c>
      <c r="AM14" s="16">
        <f>AL14*'Ulazni parametri projekta'!$F$83</f>
        <v>0</v>
      </c>
      <c r="AN14" s="16">
        <f>'Ulazni parametri projekta'!V16*'Ulazni parametri projekta'!$D83/100</f>
        <v>0</v>
      </c>
      <c r="AO14" s="16">
        <f>AN14*'Ulazni parametri projekta'!$F$83</f>
        <v>0</v>
      </c>
      <c r="AP14" s="21"/>
      <c r="AQ14" s="21"/>
      <c r="AR14" s="21"/>
      <c r="AS14" s="21"/>
      <c r="AT14" s="21"/>
      <c r="AU14" s="21"/>
      <c r="AV14" s="21"/>
      <c r="AW14" s="21"/>
      <c r="AX14" s="21"/>
      <c r="AY14" s="21"/>
      <c r="AZ14" s="21"/>
      <c r="BA14" s="21"/>
      <c r="BB14" s="21"/>
      <c r="BC14" s="21"/>
      <c r="BD14" s="21"/>
      <c r="BE14" s="21"/>
      <c r="BF14" s="21"/>
      <c r="BG14" s="21"/>
      <c r="BH14" s="21"/>
      <c r="BI14" s="21"/>
      <c r="BJ14" s="21"/>
      <c r="BK14" s="21"/>
      <c r="BL14" s="21"/>
      <c r="BM14" s="21"/>
      <c r="BN14" s="21"/>
      <c r="BO14" s="21"/>
      <c r="BP14" s="21"/>
      <c r="BQ14" s="21"/>
      <c r="BR14" s="21"/>
      <c r="BS14" s="21"/>
      <c r="BT14" s="21"/>
      <c r="BU14" s="21"/>
      <c r="BV14" s="21"/>
      <c r="BW14" s="21"/>
      <c r="BX14" s="21"/>
      <c r="BY14" s="21"/>
      <c r="BZ14" s="21"/>
      <c r="CA14" s="21"/>
      <c r="CB14" s="21"/>
      <c r="CC14" s="21"/>
      <c r="CD14" s="21"/>
      <c r="CE14" s="21"/>
      <c r="CF14" s="21"/>
      <c r="CG14" s="21"/>
      <c r="CH14" s="21"/>
      <c r="CI14" s="21"/>
      <c r="CJ14" s="21"/>
      <c r="CK14" s="21"/>
      <c r="CL14" s="21"/>
      <c r="CM14" s="21"/>
      <c r="CN14" s="21"/>
      <c r="CO14" s="21"/>
      <c r="CP14" s="21"/>
      <c r="CQ14" s="21"/>
      <c r="CR14" s="21"/>
      <c r="CS14" s="21"/>
      <c r="CT14" s="21"/>
      <c r="CU14" s="21"/>
      <c r="CV14" s="21"/>
      <c r="CW14" s="21"/>
      <c r="CX14" s="21"/>
      <c r="CY14" s="21"/>
      <c r="CZ14" s="21"/>
      <c r="DA14" s="21"/>
      <c r="DB14" s="21"/>
      <c r="DC14" s="21"/>
      <c r="DD14" s="21"/>
      <c r="DE14" s="21"/>
      <c r="DF14" s="21"/>
      <c r="DG14" s="21"/>
      <c r="DH14" s="21"/>
      <c r="DI14" s="21"/>
      <c r="DJ14" s="21"/>
      <c r="DK14" s="21"/>
      <c r="DL14" s="21"/>
      <c r="DM14" s="21"/>
      <c r="DN14" s="21"/>
      <c r="DO14" s="21"/>
      <c r="DP14" s="21"/>
      <c r="DQ14" s="21"/>
      <c r="DR14" s="21"/>
      <c r="DS14" s="21"/>
      <c r="DT14" s="21"/>
      <c r="DU14" s="21"/>
      <c r="DV14" s="21"/>
      <c r="DW14" s="21"/>
      <c r="DX14" s="21"/>
      <c r="DY14" s="21"/>
      <c r="DZ14" s="21"/>
      <c r="EA14" s="21"/>
      <c r="EB14" s="21"/>
      <c r="EC14" s="21"/>
      <c r="ED14" s="21"/>
      <c r="EE14" s="21"/>
      <c r="EF14" s="21"/>
      <c r="EG14" s="21"/>
      <c r="EH14" s="21"/>
      <c r="EI14" s="21"/>
      <c r="EJ14" s="21"/>
      <c r="EK14" s="21"/>
      <c r="EL14" s="21"/>
      <c r="EM14" s="21"/>
      <c r="EN14" s="21"/>
      <c r="EO14" s="21"/>
      <c r="EP14" s="21"/>
      <c r="EQ14" s="21"/>
      <c r="ER14" s="21"/>
      <c r="ES14" s="21"/>
      <c r="ET14" s="21"/>
      <c r="EU14" s="21"/>
      <c r="EV14" s="21"/>
      <c r="EW14" s="21"/>
      <c r="EX14" s="21"/>
      <c r="EY14" s="21"/>
      <c r="EZ14" s="21"/>
      <c r="FA14" s="21"/>
      <c r="FB14" s="21"/>
      <c r="FC14" s="21"/>
      <c r="FD14" s="21"/>
      <c r="FE14" s="21"/>
      <c r="FF14" s="21"/>
      <c r="FG14" s="21"/>
      <c r="FH14" s="21"/>
      <c r="FI14" s="21"/>
      <c r="FJ14" s="21"/>
      <c r="FK14" s="21"/>
      <c r="FL14" s="21"/>
      <c r="FM14" s="21"/>
      <c r="FN14" s="21"/>
      <c r="FO14" s="21"/>
      <c r="FP14" s="21"/>
      <c r="FQ14" s="21"/>
      <c r="FR14" s="21"/>
      <c r="FS14" s="21"/>
      <c r="FT14" s="21"/>
      <c r="FU14" s="21"/>
      <c r="FV14" s="21"/>
      <c r="FW14" s="21"/>
      <c r="FX14" s="21"/>
      <c r="FY14" s="21"/>
      <c r="FZ14" s="21"/>
      <c r="GA14" s="21"/>
      <c r="GB14" s="21"/>
      <c r="GC14" s="21"/>
      <c r="GD14" s="21"/>
      <c r="GE14" s="21"/>
      <c r="GF14" s="21"/>
      <c r="GG14" s="21"/>
      <c r="GH14" s="21"/>
      <c r="GI14" s="21"/>
      <c r="GJ14" s="21"/>
      <c r="GK14" s="21"/>
      <c r="GL14" s="21"/>
      <c r="GM14" s="21"/>
      <c r="GN14" s="21"/>
      <c r="GO14" s="21"/>
      <c r="GP14" s="21"/>
      <c r="GQ14" s="21"/>
      <c r="GR14" s="21"/>
      <c r="GS14" s="21"/>
      <c r="GT14" s="21"/>
      <c r="GU14" s="21"/>
      <c r="GV14" s="21"/>
      <c r="GW14" s="21"/>
      <c r="GX14" s="21"/>
      <c r="GY14" s="21"/>
      <c r="GZ14" s="21"/>
      <c r="HA14" s="21"/>
      <c r="HB14" s="21"/>
      <c r="HC14" s="21"/>
      <c r="HD14" s="21"/>
      <c r="HE14" s="21"/>
      <c r="HF14" s="21"/>
      <c r="HG14" s="21"/>
      <c r="HH14" s="21"/>
      <c r="HI14" s="21"/>
      <c r="HJ14" s="21"/>
      <c r="HK14" s="21"/>
      <c r="HL14" s="21"/>
      <c r="HM14" s="21"/>
      <c r="HN14" s="21"/>
      <c r="HO14" s="21"/>
      <c r="HP14" s="21"/>
      <c r="HQ14" s="21"/>
      <c r="HR14" s="21"/>
      <c r="HS14" s="21"/>
      <c r="HT14" s="21"/>
      <c r="HU14" s="21"/>
      <c r="HV14" s="21"/>
      <c r="HW14" s="21"/>
      <c r="HX14" s="21"/>
      <c r="HY14" s="21"/>
      <c r="HZ14" s="21"/>
      <c r="IA14" s="21"/>
      <c r="IB14" s="21"/>
      <c r="IC14" s="21"/>
      <c r="ID14" s="21"/>
      <c r="IE14" s="21"/>
      <c r="IF14" s="21"/>
      <c r="IG14" s="21"/>
      <c r="IH14" s="21"/>
      <c r="II14" s="21"/>
      <c r="IJ14" s="21"/>
      <c r="IK14" s="21"/>
      <c r="IL14" s="21"/>
      <c r="IM14" s="21"/>
      <c r="IN14" s="21"/>
      <c r="IO14" s="21"/>
      <c r="IP14" s="21"/>
      <c r="IQ14" s="21"/>
      <c r="IR14" s="21"/>
      <c r="IS14" s="21"/>
      <c r="IT14" s="21"/>
      <c r="IU14" s="21"/>
      <c r="IV14" s="21"/>
      <c r="IW14" s="21"/>
      <c r="IX14" s="21"/>
      <c r="IY14" s="21"/>
      <c r="IZ14" s="21"/>
      <c r="JA14" s="21"/>
      <c r="JB14" s="21"/>
      <c r="JC14" s="21"/>
      <c r="JD14" s="21"/>
      <c r="JE14" s="21"/>
      <c r="JF14" s="21"/>
      <c r="JG14" s="21"/>
      <c r="JH14" s="21"/>
      <c r="JI14" s="21"/>
      <c r="JJ14" s="21"/>
      <c r="JK14" s="21"/>
      <c r="JL14" s="21"/>
      <c r="JM14" s="21"/>
      <c r="JN14" s="21"/>
      <c r="JO14" s="21"/>
      <c r="JP14" s="21"/>
      <c r="JQ14" s="21"/>
      <c r="JR14" s="21"/>
      <c r="JS14" s="21"/>
      <c r="JT14" s="21"/>
      <c r="JU14" s="21"/>
      <c r="JV14" s="21"/>
      <c r="JW14" s="21"/>
      <c r="JX14" s="21"/>
      <c r="JY14" s="21"/>
      <c r="JZ14" s="21"/>
      <c r="KA14" s="21"/>
      <c r="KB14" s="21"/>
      <c r="KC14" s="21"/>
      <c r="KD14" s="21"/>
      <c r="KE14" s="21"/>
      <c r="KF14" s="21"/>
      <c r="KG14" s="21"/>
      <c r="KH14" s="21"/>
      <c r="KI14" s="21"/>
      <c r="KJ14" s="21"/>
      <c r="KK14" s="21"/>
      <c r="KL14" s="21"/>
      <c r="KM14" s="21"/>
      <c r="KN14" s="21"/>
      <c r="KO14" s="21"/>
      <c r="KP14" s="21"/>
      <c r="KQ14" s="21"/>
      <c r="KR14" s="21"/>
      <c r="KS14" s="21"/>
      <c r="KT14" s="21"/>
      <c r="KU14" s="21"/>
      <c r="KV14" s="21"/>
      <c r="KW14" s="21"/>
      <c r="KX14" s="21"/>
      <c r="KY14" s="21"/>
      <c r="KZ14" s="21"/>
      <c r="LA14" s="21"/>
      <c r="LB14" s="21"/>
      <c r="LC14" s="21"/>
      <c r="LD14" s="21"/>
      <c r="LE14" s="21"/>
      <c r="LF14" s="21"/>
      <c r="LG14" s="21"/>
      <c r="LH14" s="21"/>
      <c r="LI14" s="21"/>
      <c r="LJ14" s="21"/>
      <c r="LK14" s="21"/>
      <c r="LL14" s="21"/>
      <c r="LM14" s="21"/>
      <c r="LN14" s="21"/>
      <c r="LO14" s="21"/>
      <c r="LP14" s="21"/>
      <c r="LQ14" s="21"/>
      <c r="LR14" s="21"/>
      <c r="LS14" s="21"/>
      <c r="LT14" s="21"/>
      <c r="LU14" s="21"/>
      <c r="LV14" s="21"/>
      <c r="LW14" s="21"/>
      <c r="LX14" s="21"/>
      <c r="LY14" s="21"/>
      <c r="LZ14" s="21"/>
      <c r="MA14" s="21"/>
      <c r="MB14" s="21"/>
      <c r="MC14" s="21"/>
      <c r="MD14" s="21"/>
      <c r="ME14" s="21"/>
      <c r="MF14" s="21"/>
      <c r="MG14" s="21"/>
      <c r="MH14" s="21"/>
      <c r="MI14" s="21"/>
      <c r="MJ14" s="21"/>
      <c r="MK14" s="21"/>
      <c r="ML14" s="21"/>
      <c r="MM14" s="21"/>
      <c r="MN14" s="21"/>
      <c r="MO14" s="21"/>
      <c r="MP14" s="21"/>
      <c r="MQ14" s="21"/>
      <c r="MR14" s="21"/>
      <c r="MS14" s="21"/>
      <c r="MT14" s="21"/>
      <c r="MU14" s="21"/>
      <c r="MV14" s="21"/>
      <c r="MW14" s="21"/>
      <c r="MX14" s="21"/>
      <c r="MY14" s="21"/>
      <c r="MZ14" s="21"/>
      <c r="NA14" s="21"/>
      <c r="NB14" s="21"/>
      <c r="NC14" s="21"/>
      <c r="ND14" s="21"/>
      <c r="NE14" s="21"/>
      <c r="NF14" s="21"/>
      <c r="NG14" s="21"/>
      <c r="NH14" s="21"/>
      <c r="NI14" s="21"/>
      <c r="NJ14" s="21"/>
      <c r="NK14" s="21"/>
      <c r="NL14" s="21"/>
      <c r="NM14" s="21"/>
      <c r="NN14" s="21"/>
      <c r="NO14" s="21"/>
      <c r="NP14" s="21"/>
      <c r="NQ14" s="21"/>
      <c r="NR14" s="21"/>
      <c r="NS14" s="21"/>
      <c r="NT14" s="21"/>
      <c r="NU14" s="21"/>
      <c r="NV14" s="21"/>
      <c r="NW14" s="21"/>
      <c r="NX14" s="21"/>
      <c r="NY14" s="21"/>
      <c r="NZ14" s="21"/>
      <c r="OA14" s="21"/>
      <c r="OB14" s="21"/>
      <c r="OC14" s="21"/>
      <c r="OD14" s="21"/>
      <c r="OE14" s="21"/>
      <c r="OF14" s="21"/>
      <c r="OG14" s="21"/>
      <c r="OH14" s="21"/>
      <c r="OI14" s="21"/>
      <c r="OJ14" s="21"/>
      <c r="OK14" s="21"/>
      <c r="OL14" s="21"/>
      <c r="OM14" s="21"/>
      <c r="ON14" s="21"/>
      <c r="OO14" s="21"/>
      <c r="OP14" s="21"/>
      <c r="OQ14" s="21"/>
      <c r="OR14" s="21"/>
      <c r="OS14" s="21"/>
      <c r="OT14" s="21"/>
      <c r="OU14" s="21"/>
      <c r="OV14" s="21"/>
      <c r="OW14" s="21"/>
      <c r="OX14" s="21"/>
      <c r="OY14" s="21"/>
      <c r="OZ14" s="21"/>
      <c r="PA14" s="21"/>
      <c r="PB14" s="21"/>
      <c r="PC14" s="21"/>
      <c r="PD14" s="21"/>
      <c r="PE14" s="21"/>
      <c r="PF14" s="21"/>
      <c r="PG14" s="21"/>
    </row>
    <row r="15" spans="1:423" s="97" customFormat="1" ht="13.15" customHeight="1" x14ac:dyDescent="0.15">
      <c r="A15" s="244" t="s">
        <v>180</v>
      </c>
      <c r="B15" s="16">
        <f>'Ulazni parametri projekta'!C17*'Ulazni parametri projekta'!D84/100</f>
        <v>0</v>
      </c>
      <c r="C15" s="16">
        <f>B15*'Ulazni parametri projekta'!$F$84</f>
        <v>0</v>
      </c>
      <c r="D15" s="16">
        <f>'Ulazni parametri projekta'!D17*'Ulazni parametri projekta'!F84/100</f>
        <v>0</v>
      </c>
      <c r="E15" s="16">
        <f>D15*'Ulazni parametri projekta'!$F$84</f>
        <v>0</v>
      </c>
      <c r="F15" s="16">
        <f>'Ulazni parametri projekta'!E17*'Ulazni parametri projekta'!D84/100</f>
        <v>0</v>
      </c>
      <c r="G15" s="16">
        <f>F15*'Ulazni parametri projekta'!$F$84</f>
        <v>0</v>
      </c>
      <c r="H15" s="16">
        <f>'Ulazni parametri projekta'!F17*'Ulazni parametri projekta'!$D84/100</f>
        <v>0</v>
      </c>
      <c r="I15" s="16">
        <f>H15*'Ulazni parametri projekta'!$F$84</f>
        <v>0</v>
      </c>
      <c r="J15" s="16">
        <f>'Ulazni parametri projekta'!G17*'Ulazni parametri projekta'!$D84/100</f>
        <v>0</v>
      </c>
      <c r="K15" s="16">
        <f>J15*'Ulazni parametri projekta'!$F$84</f>
        <v>0</v>
      </c>
      <c r="L15" s="16">
        <f>'Ulazni parametri projekta'!H17*'Ulazni parametri projekta'!$D84/100</f>
        <v>0</v>
      </c>
      <c r="M15" s="16">
        <f>L15*'Ulazni parametri projekta'!$F$84</f>
        <v>0</v>
      </c>
      <c r="N15" s="16">
        <f>'Ulazni parametri projekta'!I17*'Ulazni parametri projekta'!$D84/100</f>
        <v>0</v>
      </c>
      <c r="O15" s="16">
        <f>N15*'Ulazni parametri projekta'!$F$84</f>
        <v>0</v>
      </c>
      <c r="P15" s="16">
        <f>'Ulazni parametri projekta'!J17*'Ulazni parametri projekta'!$D84/100</f>
        <v>0</v>
      </c>
      <c r="Q15" s="16">
        <f>P15*'Ulazni parametri projekta'!$F$84</f>
        <v>0</v>
      </c>
      <c r="R15" s="16">
        <f>'Ulazni parametri projekta'!K17*'Ulazni parametri projekta'!$D84/100</f>
        <v>0</v>
      </c>
      <c r="S15" s="16">
        <f>R15*'Ulazni parametri projekta'!$F$84</f>
        <v>0</v>
      </c>
      <c r="T15" s="16">
        <f>'Ulazni parametri projekta'!L17*'Ulazni parametri projekta'!$D84/100</f>
        <v>0</v>
      </c>
      <c r="U15" s="16">
        <f>T15*'Ulazni parametri projekta'!$F$84</f>
        <v>0</v>
      </c>
      <c r="V15" s="16">
        <f>'Ulazni parametri projekta'!M17*'Ulazni parametri projekta'!$D84/100</f>
        <v>0</v>
      </c>
      <c r="W15" s="16">
        <f>V15*'Ulazni parametri projekta'!$F$84</f>
        <v>0</v>
      </c>
      <c r="X15" s="16">
        <f>'Ulazni parametri projekta'!N17*'Ulazni parametri projekta'!$D84/100</f>
        <v>0</v>
      </c>
      <c r="Y15" s="16">
        <f>X15*'Ulazni parametri projekta'!$F$84</f>
        <v>0</v>
      </c>
      <c r="Z15" s="16">
        <f>'Ulazni parametri projekta'!O17*'Ulazni parametri projekta'!$D84/100</f>
        <v>0</v>
      </c>
      <c r="AA15" s="16">
        <f>Z15*'Ulazni parametri projekta'!$F$84</f>
        <v>0</v>
      </c>
      <c r="AB15" s="16">
        <f>'Ulazni parametri projekta'!P17*'Ulazni parametri projekta'!$D84/100</f>
        <v>0</v>
      </c>
      <c r="AC15" s="16">
        <f>AB15*'Ulazni parametri projekta'!$F$84</f>
        <v>0</v>
      </c>
      <c r="AD15" s="16">
        <f>'Ulazni parametri projekta'!Q17*'Ulazni parametri projekta'!$D84/100</f>
        <v>0</v>
      </c>
      <c r="AE15" s="16">
        <f>AD15*'Ulazni parametri projekta'!$F$84</f>
        <v>0</v>
      </c>
      <c r="AF15" s="16">
        <f>'Ulazni parametri projekta'!S17*'Ulazni parametri projekta'!$D84/100</f>
        <v>0</v>
      </c>
      <c r="AG15" s="16">
        <f>AF15*'Ulazni parametri projekta'!$F$84</f>
        <v>0</v>
      </c>
      <c r="AH15" s="16">
        <f>'Ulazni parametri projekta'!S17*'Ulazni parametri projekta'!$D84/100</f>
        <v>0</v>
      </c>
      <c r="AI15" s="16">
        <f>AH15*'Ulazni parametri projekta'!$F$84</f>
        <v>0</v>
      </c>
      <c r="AJ15" s="16">
        <f>'Ulazni parametri projekta'!T17*'Ulazni parametri projekta'!$D84/100</f>
        <v>0</v>
      </c>
      <c r="AK15" s="16">
        <f>AJ15*'Ulazni parametri projekta'!$F$84</f>
        <v>0</v>
      </c>
      <c r="AL15" s="16">
        <f>'Ulazni parametri projekta'!U17*'Ulazni parametri projekta'!$D84/100</f>
        <v>0</v>
      </c>
      <c r="AM15" s="16">
        <f>AL15*'Ulazni parametri projekta'!$F$84</f>
        <v>0</v>
      </c>
      <c r="AN15" s="16">
        <f>'Ulazni parametri projekta'!V17*'Ulazni parametri projekta'!$D84/100</f>
        <v>0</v>
      </c>
      <c r="AO15" s="16">
        <f>AN15*'Ulazni parametri projekta'!$F$84</f>
        <v>0</v>
      </c>
      <c r="AP15" s="21"/>
      <c r="AQ15" s="21"/>
      <c r="AR15" s="21"/>
      <c r="AS15" s="21"/>
      <c r="AT15" s="21"/>
      <c r="AU15" s="21"/>
      <c r="AV15" s="21"/>
      <c r="AW15" s="21"/>
      <c r="AX15" s="21"/>
      <c r="AY15" s="21"/>
      <c r="AZ15" s="21"/>
      <c r="BA15" s="21"/>
      <c r="BB15" s="21"/>
      <c r="BC15" s="21"/>
      <c r="BD15" s="21"/>
      <c r="BE15" s="21"/>
      <c r="BF15" s="21"/>
      <c r="BG15" s="21"/>
      <c r="BH15" s="21"/>
      <c r="BI15" s="21"/>
      <c r="BJ15" s="21"/>
      <c r="BK15" s="21"/>
      <c r="BL15" s="21"/>
      <c r="BM15" s="21"/>
      <c r="BN15" s="21"/>
      <c r="BO15" s="21"/>
      <c r="BP15" s="21"/>
      <c r="BQ15" s="21"/>
      <c r="BR15" s="21"/>
      <c r="BS15" s="21"/>
      <c r="BT15" s="21"/>
      <c r="BU15" s="21"/>
      <c r="BV15" s="21"/>
      <c r="BW15" s="21"/>
      <c r="BX15" s="21"/>
      <c r="BY15" s="21"/>
      <c r="BZ15" s="21"/>
      <c r="CA15" s="21"/>
      <c r="CB15" s="21"/>
      <c r="CC15" s="21"/>
      <c r="CD15" s="21"/>
      <c r="CE15" s="21"/>
      <c r="CF15" s="21"/>
      <c r="CG15" s="21"/>
      <c r="CH15" s="21"/>
      <c r="CI15" s="21"/>
      <c r="CJ15" s="21"/>
      <c r="CK15" s="21"/>
      <c r="CL15" s="21"/>
      <c r="CM15" s="21"/>
      <c r="CN15" s="21"/>
      <c r="CO15" s="21"/>
      <c r="CP15" s="21"/>
      <c r="CQ15" s="21"/>
      <c r="CR15" s="21"/>
      <c r="CS15" s="21"/>
      <c r="CT15" s="21"/>
      <c r="CU15" s="21"/>
      <c r="CV15" s="21"/>
      <c r="CW15" s="21"/>
      <c r="CX15" s="21"/>
      <c r="CY15" s="21"/>
      <c r="CZ15" s="21"/>
      <c r="DA15" s="21"/>
      <c r="DB15" s="21"/>
      <c r="DC15" s="21"/>
      <c r="DD15" s="21"/>
      <c r="DE15" s="21"/>
      <c r="DF15" s="21"/>
      <c r="DG15" s="21"/>
      <c r="DH15" s="21"/>
      <c r="DI15" s="21"/>
      <c r="DJ15" s="21"/>
      <c r="DK15" s="21"/>
      <c r="DL15" s="21"/>
      <c r="DM15" s="21"/>
      <c r="DN15" s="21"/>
      <c r="DO15" s="21"/>
      <c r="DP15" s="21"/>
      <c r="DQ15" s="21"/>
      <c r="DR15" s="21"/>
      <c r="DS15" s="21"/>
      <c r="DT15" s="21"/>
      <c r="DU15" s="21"/>
      <c r="DV15" s="21"/>
      <c r="DW15" s="21"/>
      <c r="DX15" s="21"/>
      <c r="DY15" s="21"/>
      <c r="DZ15" s="21"/>
      <c r="EA15" s="21"/>
      <c r="EB15" s="21"/>
      <c r="EC15" s="21"/>
      <c r="ED15" s="21"/>
      <c r="EE15" s="21"/>
      <c r="EF15" s="21"/>
      <c r="EG15" s="21"/>
      <c r="EH15" s="21"/>
      <c r="EI15" s="21"/>
      <c r="EJ15" s="21"/>
      <c r="EK15" s="21"/>
      <c r="EL15" s="21"/>
      <c r="EM15" s="21"/>
      <c r="EN15" s="21"/>
      <c r="EO15" s="21"/>
      <c r="EP15" s="21"/>
      <c r="EQ15" s="21"/>
      <c r="ER15" s="21"/>
      <c r="ES15" s="21"/>
      <c r="ET15" s="21"/>
      <c r="EU15" s="21"/>
      <c r="EV15" s="21"/>
      <c r="EW15" s="21"/>
      <c r="EX15" s="21"/>
      <c r="EY15" s="21"/>
      <c r="EZ15" s="21"/>
      <c r="FA15" s="21"/>
      <c r="FB15" s="21"/>
      <c r="FC15" s="21"/>
      <c r="FD15" s="21"/>
      <c r="FE15" s="21"/>
      <c r="FF15" s="21"/>
      <c r="FG15" s="21"/>
      <c r="FH15" s="21"/>
      <c r="FI15" s="21"/>
      <c r="FJ15" s="21"/>
      <c r="FK15" s="21"/>
      <c r="FL15" s="21"/>
      <c r="FM15" s="21"/>
      <c r="FN15" s="21"/>
      <c r="FO15" s="21"/>
      <c r="FP15" s="21"/>
      <c r="FQ15" s="21"/>
      <c r="FR15" s="21"/>
      <c r="FS15" s="21"/>
      <c r="FT15" s="21"/>
      <c r="FU15" s="21"/>
      <c r="FV15" s="21"/>
      <c r="FW15" s="21"/>
      <c r="FX15" s="21"/>
      <c r="FY15" s="21"/>
      <c r="FZ15" s="21"/>
      <c r="GA15" s="21"/>
      <c r="GB15" s="21"/>
      <c r="GC15" s="21"/>
      <c r="GD15" s="21"/>
      <c r="GE15" s="21"/>
      <c r="GF15" s="21"/>
      <c r="GG15" s="21"/>
      <c r="GH15" s="21"/>
      <c r="GI15" s="21"/>
      <c r="GJ15" s="21"/>
      <c r="GK15" s="21"/>
      <c r="GL15" s="21"/>
      <c r="GM15" s="21"/>
      <c r="GN15" s="21"/>
      <c r="GO15" s="21"/>
      <c r="GP15" s="21"/>
      <c r="GQ15" s="21"/>
      <c r="GR15" s="21"/>
      <c r="GS15" s="21"/>
      <c r="GT15" s="21"/>
      <c r="GU15" s="21"/>
      <c r="GV15" s="21"/>
      <c r="GW15" s="21"/>
      <c r="GX15" s="21"/>
      <c r="GY15" s="21"/>
      <c r="GZ15" s="21"/>
      <c r="HA15" s="21"/>
      <c r="HB15" s="21"/>
      <c r="HC15" s="21"/>
      <c r="HD15" s="21"/>
      <c r="HE15" s="21"/>
      <c r="HF15" s="21"/>
      <c r="HG15" s="21"/>
      <c r="HH15" s="21"/>
      <c r="HI15" s="21"/>
      <c r="HJ15" s="21"/>
      <c r="HK15" s="21"/>
      <c r="HL15" s="21"/>
      <c r="HM15" s="21"/>
      <c r="HN15" s="21"/>
      <c r="HO15" s="21"/>
      <c r="HP15" s="21"/>
      <c r="HQ15" s="21"/>
      <c r="HR15" s="21"/>
      <c r="HS15" s="21"/>
      <c r="HT15" s="21"/>
      <c r="HU15" s="21"/>
      <c r="HV15" s="21"/>
      <c r="HW15" s="21"/>
      <c r="HX15" s="21"/>
      <c r="HY15" s="21"/>
      <c r="HZ15" s="21"/>
      <c r="IA15" s="21"/>
      <c r="IB15" s="21"/>
      <c r="IC15" s="21"/>
      <c r="ID15" s="21"/>
      <c r="IE15" s="21"/>
      <c r="IF15" s="21"/>
      <c r="IG15" s="21"/>
      <c r="IH15" s="21"/>
      <c r="II15" s="21"/>
      <c r="IJ15" s="21"/>
      <c r="IK15" s="21"/>
      <c r="IL15" s="21"/>
      <c r="IM15" s="21"/>
      <c r="IN15" s="21"/>
      <c r="IO15" s="21"/>
      <c r="IP15" s="21"/>
      <c r="IQ15" s="21"/>
      <c r="IR15" s="21"/>
      <c r="IS15" s="21"/>
      <c r="IT15" s="21"/>
      <c r="IU15" s="21"/>
      <c r="IV15" s="21"/>
      <c r="IW15" s="21"/>
      <c r="IX15" s="21"/>
      <c r="IY15" s="21"/>
      <c r="IZ15" s="21"/>
      <c r="JA15" s="21"/>
      <c r="JB15" s="21"/>
      <c r="JC15" s="21"/>
      <c r="JD15" s="21"/>
      <c r="JE15" s="21"/>
      <c r="JF15" s="21"/>
      <c r="JG15" s="21"/>
      <c r="JH15" s="21"/>
      <c r="JI15" s="21"/>
      <c r="JJ15" s="21"/>
      <c r="JK15" s="21"/>
      <c r="JL15" s="21"/>
      <c r="JM15" s="21"/>
      <c r="JN15" s="21"/>
      <c r="JO15" s="21"/>
      <c r="JP15" s="21"/>
      <c r="JQ15" s="21"/>
      <c r="JR15" s="21"/>
      <c r="JS15" s="21"/>
      <c r="JT15" s="21"/>
      <c r="JU15" s="21"/>
      <c r="JV15" s="21"/>
      <c r="JW15" s="21"/>
      <c r="JX15" s="21"/>
      <c r="JY15" s="21"/>
      <c r="JZ15" s="21"/>
      <c r="KA15" s="21"/>
      <c r="KB15" s="21"/>
      <c r="KC15" s="21"/>
      <c r="KD15" s="21"/>
      <c r="KE15" s="21"/>
      <c r="KF15" s="21"/>
      <c r="KG15" s="21"/>
      <c r="KH15" s="21"/>
      <c r="KI15" s="21"/>
      <c r="KJ15" s="21"/>
      <c r="KK15" s="21"/>
      <c r="KL15" s="21"/>
      <c r="KM15" s="21"/>
      <c r="KN15" s="21"/>
      <c r="KO15" s="21"/>
      <c r="KP15" s="21"/>
      <c r="KQ15" s="21"/>
      <c r="KR15" s="21"/>
      <c r="KS15" s="21"/>
      <c r="KT15" s="21"/>
      <c r="KU15" s="21"/>
      <c r="KV15" s="21"/>
      <c r="KW15" s="21"/>
      <c r="KX15" s="21"/>
      <c r="KY15" s="21"/>
      <c r="KZ15" s="21"/>
      <c r="LA15" s="21"/>
      <c r="LB15" s="21"/>
      <c r="LC15" s="21"/>
      <c r="LD15" s="21"/>
      <c r="LE15" s="21"/>
      <c r="LF15" s="21"/>
      <c r="LG15" s="21"/>
      <c r="LH15" s="21"/>
      <c r="LI15" s="21"/>
      <c r="LJ15" s="21"/>
      <c r="LK15" s="21"/>
      <c r="LL15" s="21"/>
      <c r="LM15" s="21"/>
      <c r="LN15" s="21"/>
      <c r="LO15" s="21"/>
      <c r="LP15" s="21"/>
      <c r="LQ15" s="21"/>
      <c r="LR15" s="21"/>
      <c r="LS15" s="21"/>
      <c r="LT15" s="21"/>
      <c r="LU15" s="21"/>
      <c r="LV15" s="21"/>
      <c r="LW15" s="21"/>
      <c r="LX15" s="21"/>
      <c r="LY15" s="21"/>
      <c r="LZ15" s="21"/>
      <c r="MA15" s="21"/>
      <c r="MB15" s="21"/>
      <c r="MC15" s="21"/>
      <c r="MD15" s="21"/>
      <c r="ME15" s="21"/>
      <c r="MF15" s="21"/>
      <c r="MG15" s="21"/>
      <c r="MH15" s="21"/>
      <c r="MI15" s="21"/>
      <c r="MJ15" s="21"/>
      <c r="MK15" s="21"/>
      <c r="ML15" s="21"/>
      <c r="MM15" s="21"/>
      <c r="MN15" s="21"/>
      <c r="MO15" s="21"/>
      <c r="MP15" s="21"/>
      <c r="MQ15" s="21"/>
      <c r="MR15" s="21"/>
      <c r="MS15" s="21"/>
      <c r="MT15" s="21"/>
      <c r="MU15" s="21"/>
      <c r="MV15" s="21"/>
      <c r="MW15" s="21"/>
      <c r="MX15" s="21"/>
      <c r="MY15" s="21"/>
      <c r="MZ15" s="21"/>
      <c r="NA15" s="21"/>
      <c r="NB15" s="21"/>
      <c r="NC15" s="21"/>
      <c r="ND15" s="21"/>
      <c r="NE15" s="21"/>
      <c r="NF15" s="21"/>
      <c r="NG15" s="21"/>
      <c r="NH15" s="21"/>
      <c r="NI15" s="21"/>
      <c r="NJ15" s="21"/>
      <c r="NK15" s="21"/>
      <c r="NL15" s="21"/>
      <c r="NM15" s="21"/>
      <c r="NN15" s="21"/>
      <c r="NO15" s="21"/>
      <c r="NP15" s="21"/>
      <c r="NQ15" s="21"/>
      <c r="NR15" s="21"/>
      <c r="NS15" s="21"/>
      <c r="NT15" s="21"/>
      <c r="NU15" s="21"/>
      <c r="NV15" s="21"/>
      <c r="NW15" s="21"/>
      <c r="NX15" s="21"/>
      <c r="NY15" s="21"/>
      <c r="NZ15" s="21"/>
      <c r="OA15" s="21"/>
      <c r="OB15" s="21"/>
      <c r="OC15" s="21"/>
      <c r="OD15" s="21"/>
      <c r="OE15" s="21"/>
      <c r="OF15" s="21"/>
      <c r="OG15" s="21"/>
      <c r="OH15" s="21"/>
      <c r="OI15" s="21"/>
      <c r="OJ15" s="21"/>
      <c r="OK15" s="21"/>
      <c r="OL15" s="21"/>
      <c r="OM15" s="21"/>
      <c r="ON15" s="21"/>
      <c r="OO15" s="21"/>
      <c r="OP15" s="21"/>
      <c r="OQ15" s="21"/>
      <c r="OR15" s="21"/>
      <c r="OS15" s="21"/>
      <c r="OT15" s="21"/>
      <c r="OU15" s="21"/>
      <c r="OV15" s="21"/>
      <c r="OW15" s="21"/>
      <c r="OX15" s="21"/>
      <c r="OY15" s="21"/>
      <c r="OZ15" s="21"/>
      <c r="PA15" s="21"/>
      <c r="PB15" s="21"/>
      <c r="PC15" s="21"/>
      <c r="PD15" s="21"/>
      <c r="PE15" s="21"/>
      <c r="PF15" s="21"/>
      <c r="PG15" s="21"/>
    </row>
    <row r="16" spans="1:423" s="22" customFormat="1" ht="16.149999999999999" customHeight="1" x14ac:dyDescent="0.15">
      <c r="A16" s="245" t="s">
        <v>221</v>
      </c>
      <c r="B16" s="13">
        <f>SUM(B11:B15)</f>
        <v>0</v>
      </c>
      <c r="C16" s="13">
        <f>SUM(C11:C15)</f>
        <v>0</v>
      </c>
      <c r="D16" s="13">
        <f>SUM(D11:D15)</f>
        <v>0</v>
      </c>
      <c r="E16" s="13">
        <f t="shared" ref="E16:AO16" si="18">SUM(E11:E15)</f>
        <v>0</v>
      </c>
      <c r="F16" s="13">
        <f>SUM(F11:F15)</f>
        <v>0</v>
      </c>
      <c r="G16" s="13">
        <f t="shared" si="18"/>
        <v>0</v>
      </c>
      <c r="H16" s="13">
        <f t="shared" si="18"/>
        <v>0</v>
      </c>
      <c r="I16" s="13">
        <f t="shared" si="18"/>
        <v>0</v>
      </c>
      <c r="J16" s="13">
        <f t="shared" si="18"/>
        <v>0</v>
      </c>
      <c r="K16" s="13">
        <f t="shared" si="18"/>
        <v>0</v>
      </c>
      <c r="L16" s="13">
        <f t="shared" si="18"/>
        <v>0</v>
      </c>
      <c r="M16" s="13">
        <f t="shared" si="18"/>
        <v>0</v>
      </c>
      <c r="N16" s="13">
        <f t="shared" si="18"/>
        <v>0</v>
      </c>
      <c r="O16" s="13">
        <f t="shared" si="18"/>
        <v>0</v>
      </c>
      <c r="P16" s="13">
        <f t="shared" si="18"/>
        <v>0</v>
      </c>
      <c r="Q16" s="13">
        <f t="shared" si="18"/>
        <v>0</v>
      </c>
      <c r="R16" s="13">
        <f t="shared" si="18"/>
        <v>0</v>
      </c>
      <c r="S16" s="13">
        <f t="shared" si="18"/>
        <v>0</v>
      </c>
      <c r="T16" s="13">
        <f t="shared" si="18"/>
        <v>0</v>
      </c>
      <c r="U16" s="13">
        <f t="shared" si="18"/>
        <v>0</v>
      </c>
      <c r="V16" s="13">
        <f t="shared" si="18"/>
        <v>0</v>
      </c>
      <c r="W16" s="13">
        <f t="shared" si="18"/>
        <v>0</v>
      </c>
      <c r="X16" s="13">
        <f t="shared" si="18"/>
        <v>0</v>
      </c>
      <c r="Y16" s="13">
        <f t="shared" si="18"/>
        <v>0</v>
      </c>
      <c r="Z16" s="13">
        <f t="shared" si="18"/>
        <v>0</v>
      </c>
      <c r="AA16" s="13">
        <f t="shared" si="18"/>
        <v>0</v>
      </c>
      <c r="AB16" s="13">
        <f t="shared" si="18"/>
        <v>0</v>
      </c>
      <c r="AC16" s="13">
        <f t="shared" si="18"/>
        <v>0</v>
      </c>
      <c r="AD16" s="13">
        <f t="shared" si="18"/>
        <v>0</v>
      </c>
      <c r="AE16" s="13">
        <f t="shared" si="18"/>
        <v>0</v>
      </c>
      <c r="AF16" s="13">
        <f t="shared" si="18"/>
        <v>0</v>
      </c>
      <c r="AG16" s="13">
        <f t="shared" si="18"/>
        <v>0</v>
      </c>
      <c r="AH16" s="13">
        <f t="shared" si="18"/>
        <v>0</v>
      </c>
      <c r="AI16" s="13">
        <f t="shared" si="18"/>
        <v>0</v>
      </c>
      <c r="AJ16" s="13">
        <f t="shared" si="18"/>
        <v>0</v>
      </c>
      <c r="AK16" s="13">
        <f t="shared" si="18"/>
        <v>0</v>
      </c>
      <c r="AL16" s="13">
        <f t="shared" si="18"/>
        <v>0</v>
      </c>
      <c r="AM16" s="13">
        <f t="shared" si="18"/>
        <v>0</v>
      </c>
      <c r="AN16" s="13">
        <f>SUM(AN11:AN15)</f>
        <v>0</v>
      </c>
      <c r="AO16" s="13">
        <f t="shared" si="18"/>
        <v>0</v>
      </c>
      <c r="AP16" s="21"/>
      <c r="AQ16" s="21"/>
      <c r="AR16" s="21"/>
      <c r="AS16" s="21"/>
      <c r="AT16" s="21"/>
      <c r="AU16" s="21"/>
      <c r="AV16" s="21"/>
      <c r="AW16" s="21"/>
      <c r="AX16" s="21"/>
      <c r="AY16" s="21"/>
      <c r="AZ16" s="21"/>
      <c r="BA16" s="21"/>
      <c r="BB16" s="21"/>
      <c r="BC16" s="21"/>
      <c r="BD16" s="21"/>
      <c r="BE16" s="21"/>
      <c r="BF16" s="21"/>
      <c r="BG16" s="21"/>
      <c r="BH16" s="21"/>
      <c r="BI16" s="21"/>
      <c r="BJ16" s="21"/>
      <c r="BK16" s="21"/>
      <c r="BL16" s="21"/>
      <c r="BM16" s="21"/>
      <c r="BN16" s="21"/>
      <c r="BO16" s="21"/>
      <c r="BP16" s="21"/>
      <c r="BQ16" s="21"/>
      <c r="BR16" s="21"/>
      <c r="BS16" s="21"/>
      <c r="BT16" s="21"/>
      <c r="BU16" s="21"/>
      <c r="BV16" s="21"/>
      <c r="BW16" s="21"/>
      <c r="BX16" s="21"/>
      <c r="BY16" s="21"/>
      <c r="BZ16" s="21"/>
      <c r="CA16" s="21"/>
      <c r="CB16" s="21"/>
      <c r="CC16" s="21"/>
      <c r="CD16" s="21"/>
      <c r="CE16" s="21"/>
      <c r="CF16" s="21"/>
      <c r="CG16" s="21"/>
      <c r="CH16" s="21"/>
      <c r="CI16" s="21"/>
      <c r="CJ16" s="21"/>
      <c r="CK16" s="21"/>
      <c r="CL16" s="21"/>
      <c r="CM16" s="21"/>
      <c r="CN16" s="21"/>
      <c r="CO16" s="21"/>
      <c r="CP16" s="21"/>
      <c r="CQ16" s="21"/>
      <c r="CR16" s="21"/>
      <c r="CS16" s="21"/>
      <c r="CT16" s="21"/>
      <c r="CU16" s="21"/>
      <c r="CV16" s="21"/>
      <c r="CW16" s="21"/>
      <c r="CX16" s="21"/>
      <c r="CY16" s="21"/>
      <c r="CZ16" s="21"/>
      <c r="DA16" s="21"/>
      <c r="DB16" s="21"/>
      <c r="DC16" s="21"/>
      <c r="DD16" s="21"/>
      <c r="DE16" s="21"/>
      <c r="DF16" s="21"/>
      <c r="DG16" s="21"/>
      <c r="DH16" s="21"/>
      <c r="DI16" s="21"/>
      <c r="DJ16" s="21"/>
      <c r="DK16" s="21"/>
      <c r="DL16" s="21"/>
      <c r="DM16" s="21"/>
      <c r="DN16" s="21"/>
      <c r="DO16" s="21"/>
      <c r="DP16" s="21"/>
      <c r="DQ16" s="21"/>
      <c r="DR16" s="21"/>
      <c r="DS16" s="21"/>
      <c r="DT16" s="21"/>
      <c r="DU16" s="21"/>
      <c r="DV16" s="21"/>
      <c r="DW16" s="21"/>
      <c r="DX16" s="21"/>
      <c r="DY16" s="21"/>
      <c r="DZ16" s="21"/>
      <c r="EA16" s="21"/>
      <c r="EB16" s="21"/>
      <c r="EC16" s="21"/>
      <c r="ED16" s="21"/>
      <c r="EE16" s="21"/>
      <c r="EF16" s="21"/>
      <c r="EG16" s="21"/>
      <c r="EH16" s="21"/>
      <c r="EI16" s="21"/>
      <c r="EJ16" s="21"/>
      <c r="EK16" s="21"/>
      <c r="EL16" s="21"/>
      <c r="EM16" s="21"/>
      <c r="EN16" s="21"/>
      <c r="EO16" s="21"/>
      <c r="EP16" s="21"/>
      <c r="EQ16" s="21"/>
      <c r="ER16" s="21"/>
      <c r="ES16" s="21"/>
      <c r="ET16" s="21"/>
      <c r="EU16" s="21"/>
      <c r="EV16" s="21"/>
      <c r="EW16" s="21"/>
      <c r="EX16" s="21"/>
      <c r="EY16" s="21"/>
      <c r="EZ16" s="21"/>
      <c r="FA16" s="21"/>
      <c r="FB16" s="21"/>
      <c r="FC16" s="21"/>
      <c r="FD16" s="21"/>
      <c r="FE16" s="21"/>
      <c r="FF16" s="21"/>
      <c r="FG16" s="21"/>
      <c r="FH16" s="21"/>
      <c r="FI16" s="21"/>
      <c r="FJ16" s="21"/>
      <c r="FK16" s="21"/>
      <c r="FL16" s="21"/>
      <c r="FM16" s="21"/>
      <c r="FN16" s="21"/>
      <c r="FO16" s="21"/>
      <c r="FP16" s="21"/>
      <c r="FQ16" s="21"/>
      <c r="FR16" s="21"/>
      <c r="FS16" s="21"/>
      <c r="FT16" s="21"/>
      <c r="FU16" s="21"/>
      <c r="FV16" s="21"/>
      <c r="FW16" s="21"/>
      <c r="FX16" s="21"/>
      <c r="FY16" s="21"/>
      <c r="FZ16" s="21"/>
      <c r="GA16" s="21"/>
      <c r="GB16" s="21"/>
      <c r="GC16" s="21"/>
      <c r="GD16" s="21"/>
      <c r="GE16" s="21"/>
      <c r="GF16" s="21"/>
      <c r="GG16" s="21"/>
      <c r="GH16" s="21"/>
      <c r="GI16" s="21"/>
      <c r="GJ16" s="21"/>
      <c r="GK16" s="21"/>
      <c r="GL16" s="21"/>
      <c r="GM16" s="21"/>
      <c r="GN16" s="21"/>
      <c r="GO16" s="21"/>
      <c r="GP16" s="21"/>
      <c r="GQ16" s="21"/>
      <c r="GR16" s="21"/>
      <c r="GS16" s="21"/>
      <c r="GT16" s="21"/>
      <c r="GU16" s="21"/>
      <c r="GV16" s="21"/>
      <c r="GW16" s="21"/>
      <c r="GX16" s="21"/>
      <c r="GY16" s="21"/>
      <c r="GZ16" s="21"/>
      <c r="HA16" s="21"/>
      <c r="HB16" s="21"/>
      <c r="HC16" s="21"/>
      <c r="HD16" s="21"/>
      <c r="HE16" s="21"/>
      <c r="HF16" s="21"/>
      <c r="HG16" s="21"/>
      <c r="HH16" s="21"/>
      <c r="HI16" s="21"/>
      <c r="HJ16" s="21"/>
      <c r="HK16" s="21"/>
      <c r="HL16" s="21"/>
      <c r="HM16" s="21"/>
      <c r="HN16" s="21"/>
      <c r="HO16" s="21"/>
      <c r="HP16" s="21"/>
      <c r="HQ16" s="21"/>
      <c r="HR16" s="21"/>
      <c r="HS16" s="21"/>
      <c r="HT16" s="21"/>
      <c r="HU16" s="21"/>
      <c r="HV16" s="21"/>
      <c r="HW16" s="21"/>
      <c r="HX16" s="21"/>
      <c r="HY16" s="21"/>
      <c r="HZ16" s="21"/>
      <c r="IA16" s="21"/>
      <c r="IB16" s="21"/>
      <c r="IC16" s="21"/>
      <c r="ID16" s="21"/>
      <c r="IE16" s="21"/>
      <c r="IF16" s="21"/>
      <c r="IG16" s="21"/>
      <c r="IH16" s="21"/>
      <c r="II16" s="21"/>
      <c r="IJ16" s="21"/>
      <c r="IK16" s="21"/>
      <c r="IL16" s="21"/>
      <c r="IM16" s="21"/>
      <c r="IN16" s="21"/>
      <c r="IO16" s="21"/>
      <c r="IP16" s="21"/>
      <c r="IQ16" s="21"/>
      <c r="IR16" s="21"/>
      <c r="IS16" s="21"/>
      <c r="IT16" s="21"/>
      <c r="IU16" s="21"/>
      <c r="IV16" s="21"/>
      <c r="IW16" s="21"/>
      <c r="IX16" s="21"/>
      <c r="IY16" s="21"/>
      <c r="IZ16" s="21"/>
      <c r="JA16" s="21"/>
      <c r="JB16" s="21"/>
      <c r="JC16" s="21"/>
      <c r="JD16" s="21"/>
      <c r="JE16" s="21"/>
      <c r="JF16" s="21"/>
      <c r="JG16" s="21"/>
      <c r="JH16" s="21"/>
      <c r="JI16" s="21"/>
      <c r="JJ16" s="21"/>
      <c r="JK16" s="21"/>
      <c r="JL16" s="21"/>
      <c r="JM16" s="21"/>
      <c r="JN16" s="21"/>
      <c r="JO16" s="21"/>
      <c r="JP16" s="21"/>
      <c r="JQ16" s="21"/>
      <c r="JR16" s="21"/>
      <c r="JS16" s="21"/>
      <c r="JT16" s="21"/>
      <c r="JU16" s="21"/>
      <c r="JV16" s="21"/>
      <c r="JW16" s="21"/>
      <c r="JX16" s="21"/>
      <c r="JY16" s="21"/>
      <c r="JZ16" s="21"/>
      <c r="KA16" s="21"/>
      <c r="KB16" s="21"/>
      <c r="KC16" s="21"/>
      <c r="KD16" s="21"/>
      <c r="KE16" s="21"/>
      <c r="KF16" s="21"/>
      <c r="KG16" s="21"/>
      <c r="KH16" s="21"/>
      <c r="KI16" s="21"/>
      <c r="KJ16" s="21"/>
      <c r="KK16" s="21"/>
      <c r="KL16" s="21"/>
      <c r="KM16" s="21"/>
      <c r="KN16" s="21"/>
      <c r="KO16" s="21"/>
      <c r="KP16" s="21"/>
      <c r="KQ16" s="21"/>
      <c r="KR16" s="21"/>
      <c r="KS16" s="21"/>
      <c r="KT16" s="21"/>
      <c r="KU16" s="21"/>
      <c r="KV16" s="21"/>
      <c r="KW16" s="21"/>
      <c r="KX16" s="21"/>
      <c r="KY16" s="21"/>
      <c r="KZ16" s="21"/>
      <c r="LA16" s="21"/>
      <c r="LB16" s="21"/>
      <c r="LC16" s="21"/>
      <c r="LD16" s="21"/>
      <c r="LE16" s="21"/>
      <c r="LF16" s="21"/>
      <c r="LG16" s="21"/>
      <c r="LH16" s="21"/>
      <c r="LI16" s="21"/>
      <c r="LJ16" s="21"/>
      <c r="LK16" s="21"/>
      <c r="LL16" s="21"/>
      <c r="LM16" s="21"/>
      <c r="LN16" s="21"/>
      <c r="LO16" s="21"/>
      <c r="LP16" s="21"/>
      <c r="LQ16" s="21"/>
      <c r="LR16" s="21"/>
      <c r="LS16" s="21"/>
      <c r="LT16" s="21"/>
      <c r="LU16" s="21"/>
      <c r="LV16" s="21"/>
      <c r="LW16" s="21"/>
      <c r="LX16" s="21"/>
      <c r="LY16" s="21"/>
      <c r="LZ16" s="21"/>
      <c r="MA16" s="21"/>
      <c r="MB16" s="21"/>
      <c r="MC16" s="21"/>
      <c r="MD16" s="21"/>
      <c r="ME16" s="21"/>
      <c r="MF16" s="21"/>
      <c r="MG16" s="21"/>
      <c r="MH16" s="21"/>
      <c r="MI16" s="21"/>
      <c r="MJ16" s="21"/>
      <c r="MK16" s="21"/>
      <c r="ML16" s="21"/>
      <c r="MM16" s="21"/>
      <c r="MN16" s="21"/>
      <c r="MO16" s="21"/>
      <c r="MP16" s="21"/>
      <c r="MQ16" s="21"/>
      <c r="MR16" s="21"/>
      <c r="MS16" s="21"/>
      <c r="MT16" s="21"/>
      <c r="MU16" s="21"/>
      <c r="MV16" s="21"/>
      <c r="MW16" s="21"/>
      <c r="MX16" s="21"/>
      <c r="MY16" s="21"/>
      <c r="MZ16" s="21"/>
      <c r="NA16" s="21"/>
      <c r="NB16" s="21"/>
      <c r="NC16" s="21"/>
      <c r="ND16" s="21"/>
      <c r="NE16" s="21"/>
      <c r="NF16" s="21"/>
      <c r="NG16" s="21"/>
      <c r="NH16" s="21"/>
      <c r="NI16" s="21"/>
      <c r="NJ16" s="21"/>
      <c r="NK16" s="21"/>
      <c r="NL16" s="21"/>
      <c r="NM16" s="21"/>
      <c r="NN16" s="21"/>
      <c r="NO16" s="21"/>
      <c r="NP16" s="21"/>
      <c r="NQ16" s="21"/>
      <c r="NR16" s="21"/>
      <c r="NS16" s="21"/>
      <c r="NT16" s="21"/>
      <c r="NU16" s="21"/>
      <c r="NV16" s="21"/>
      <c r="NW16" s="21"/>
      <c r="NX16" s="21"/>
      <c r="NY16" s="21"/>
      <c r="NZ16" s="21"/>
      <c r="OA16" s="21"/>
      <c r="OB16" s="21"/>
      <c r="OC16" s="21"/>
      <c r="OD16" s="21"/>
      <c r="OE16" s="21"/>
      <c r="OF16" s="21"/>
      <c r="OG16" s="21"/>
      <c r="OH16" s="21"/>
      <c r="OI16" s="21"/>
      <c r="OJ16" s="21"/>
      <c r="OK16" s="21"/>
      <c r="OL16" s="21"/>
      <c r="OM16" s="21"/>
      <c r="ON16" s="21"/>
      <c r="OO16" s="21"/>
      <c r="OP16" s="21"/>
      <c r="OQ16" s="21"/>
      <c r="OR16" s="21"/>
      <c r="OS16" s="21"/>
      <c r="OT16" s="21"/>
      <c r="OU16" s="21"/>
      <c r="OV16" s="21"/>
      <c r="OW16" s="21"/>
      <c r="OX16" s="21"/>
      <c r="OY16" s="21"/>
      <c r="OZ16" s="21"/>
      <c r="PA16" s="21"/>
      <c r="PB16" s="21"/>
      <c r="PC16" s="21"/>
      <c r="PD16" s="21"/>
      <c r="PE16" s="21"/>
      <c r="PF16" s="21"/>
      <c r="PG16" s="21"/>
    </row>
    <row r="17" spans="1:423" s="21" customFormat="1" ht="8.25" x14ac:dyDescent="0.15">
      <c r="A17" s="98"/>
      <c r="B17" s="98"/>
      <c r="C17" s="98"/>
      <c r="D17" s="98"/>
      <c r="E17" s="98"/>
      <c r="F17" s="98"/>
      <c r="G17" s="98"/>
      <c r="H17" s="98"/>
      <c r="I17" s="98"/>
      <c r="J17" s="98"/>
      <c r="K17" s="98"/>
      <c r="L17" s="98"/>
      <c r="M17" s="98"/>
      <c r="N17" s="98"/>
      <c r="O17" s="98"/>
      <c r="P17" s="98"/>
      <c r="Q17" s="98"/>
      <c r="R17" s="98"/>
      <c r="S17" s="98"/>
      <c r="T17" s="98"/>
      <c r="U17" s="98"/>
      <c r="V17" s="98"/>
      <c r="W17" s="98"/>
      <c r="X17" s="98"/>
      <c r="Y17" s="98"/>
      <c r="Z17" s="98"/>
      <c r="AA17" s="98"/>
      <c r="AB17" s="98"/>
      <c r="AC17" s="98"/>
      <c r="AD17" s="98"/>
      <c r="AE17" s="98"/>
    </row>
    <row r="18" spans="1:423" s="21" customFormat="1" ht="8.25" x14ac:dyDescent="0.15">
      <c r="A18" s="98"/>
      <c r="B18" s="98"/>
      <c r="C18" s="98"/>
      <c r="D18" s="98"/>
      <c r="E18" s="98"/>
      <c r="F18" s="98"/>
      <c r="G18" s="98"/>
      <c r="H18" s="98"/>
      <c r="I18" s="98"/>
      <c r="J18" s="98"/>
      <c r="K18" s="98"/>
      <c r="L18" s="98"/>
      <c r="M18" s="98"/>
      <c r="N18" s="98"/>
      <c r="O18" s="98"/>
      <c r="P18" s="98"/>
      <c r="Q18" s="98"/>
      <c r="R18" s="98"/>
      <c r="S18" s="98"/>
      <c r="T18" s="98"/>
      <c r="U18" s="98"/>
      <c r="V18" s="98"/>
      <c r="W18" s="98"/>
      <c r="X18" s="98"/>
      <c r="Y18" s="98"/>
      <c r="Z18" s="98"/>
      <c r="AA18" s="98"/>
      <c r="AB18" s="98"/>
      <c r="AC18" s="98"/>
      <c r="AD18" s="98"/>
      <c r="AE18" s="98"/>
    </row>
    <row r="19" spans="1:423" s="21" customFormat="1" ht="21" customHeight="1" x14ac:dyDescent="0.15">
      <c r="A19" s="246" t="s">
        <v>225</v>
      </c>
      <c r="B19" s="33">
        <v>1</v>
      </c>
      <c r="C19" s="33">
        <v>2</v>
      </c>
      <c r="D19" s="33">
        <v>3</v>
      </c>
      <c r="E19" s="33">
        <v>4</v>
      </c>
      <c r="F19" s="33">
        <v>5</v>
      </c>
      <c r="G19" s="33">
        <v>6</v>
      </c>
      <c r="H19" s="33">
        <v>7</v>
      </c>
      <c r="I19" s="33">
        <v>8</v>
      </c>
      <c r="J19" s="33">
        <v>9</v>
      </c>
      <c r="K19" s="33">
        <v>10</v>
      </c>
      <c r="L19" s="33">
        <v>11</v>
      </c>
      <c r="M19" s="33">
        <v>12</v>
      </c>
      <c r="N19" s="33">
        <v>13</v>
      </c>
      <c r="O19" s="33">
        <v>14</v>
      </c>
      <c r="P19" s="33">
        <v>15</v>
      </c>
      <c r="Q19" s="33">
        <v>16</v>
      </c>
      <c r="R19" s="33">
        <v>17</v>
      </c>
      <c r="S19" s="33">
        <v>18</v>
      </c>
      <c r="T19" s="33">
        <v>19</v>
      </c>
      <c r="U19" s="33">
        <v>20</v>
      </c>
      <c r="V19" s="208"/>
      <c r="W19" s="208"/>
      <c r="X19" s="208"/>
      <c r="Y19" s="208"/>
      <c r="Z19" s="208"/>
      <c r="AA19" s="208"/>
      <c r="AB19" s="208"/>
      <c r="AC19" s="208"/>
      <c r="AD19" s="208"/>
      <c r="AE19" s="208"/>
    </row>
    <row r="20" spans="1:423" s="21" customFormat="1" ht="12.6" customHeight="1" x14ac:dyDescent="0.15">
      <c r="A20" s="243" t="s">
        <v>68</v>
      </c>
      <c r="B20" s="17">
        <f>C11</f>
        <v>0</v>
      </c>
      <c r="C20" s="17">
        <f>E11</f>
        <v>0</v>
      </c>
      <c r="D20" s="17">
        <f>G11</f>
        <v>0</v>
      </c>
      <c r="E20" s="17">
        <f>I11</f>
        <v>0</v>
      </c>
      <c r="F20" s="17">
        <f>K11</f>
        <v>0</v>
      </c>
      <c r="G20" s="17">
        <f>M11</f>
        <v>0</v>
      </c>
      <c r="H20" s="17">
        <f>O11</f>
        <v>0</v>
      </c>
      <c r="I20" s="17">
        <f>Q11</f>
        <v>0</v>
      </c>
      <c r="J20" s="17">
        <f>S11</f>
        <v>0</v>
      </c>
      <c r="K20" s="17">
        <f>U11</f>
        <v>0</v>
      </c>
      <c r="L20" s="17">
        <f>W11</f>
        <v>0</v>
      </c>
      <c r="M20" s="17">
        <f>Y11</f>
        <v>0</v>
      </c>
      <c r="N20" s="17">
        <f>AA11</f>
        <v>0</v>
      </c>
      <c r="O20" s="17">
        <f>AC11</f>
        <v>0</v>
      </c>
      <c r="P20" s="17">
        <f>AE11</f>
        <v>0</v>
      </c>
      <c r="Q20" s="17">
        <f>AG11</f>
        <v>0</v>
      </c>
      <c r="R20" s="17">
        <f>AI11</f>
        <v>0</v>
      </c>
      <c r="S20" s="17">
        <f>AK11</f>
        <v>0</v>
      </c>
      <c r="T20" s="17">
        <f>AM11</f>
        <v>0</v>
      </c>
      <c r="U20" s="17">
        <f>AO11</f>
        <v>0</v>
      </c>
      <c r="V20" s="206"/>
      <c r="W20" s="206"/>
      <c r="X20" s="206"/>
      <c r="Y20" s="206"/>
      <c r="Z20" s="206"/>
      <c r="AA20" s="206"/>
      <c r="AB20" s="206"/>
      <c r="AC20" s="206"/>
      <c r="AD20" s="206"/>
      <c r="AE20" s="206"/>
    </row>
    <row r="21" spans="1:423" s="21" customFormat="1" ht="12.6" customHeight="1" x14ac:dyDescent="0.15">
      <c r="A21" s="244" t="s">
        <v>69</v>
      </c>
      <c r="B21" s="17">
        <f>C12</f>
        <v>0</v>
      </c>
      <c r="C21" s="17">
        <f>E12</f>
        <v>0</v>
      </c>
      <c r="D21" s="17">
        <f>G12</f>
        <v>0</v>
      </c>
      <c r="E21" s="17">
        <f>I12</f>
        <v>0</v>
      </c>
      <c r="F21" s="17">
        <f>K12</f>
        <v>0</v>
      </c>
      <c r="G21" s="17">
        <f>M12</f>
        <v>0</v>
      </c>
      <c r="H21" s="17">
        <f>O12</f>
        <v>0</v>
      </c>
      <c r="I21" s="17">
        <f t="shared" ref="I21:I24" si="19">Q12</f>
        <v>0</v>
      </c>
      <c r="J21" s="17">
        <f t="shared" ref="J21:J24" si="20">S12</f>
        <v>0</v>
      </c>
      <c r="K21" s="17">
        <f>U12</f>
        <v>0</v>
      </c>
      <c r="L21" s="17">
        <f>W12</f>
        <v>0</v>
      </c>
      <c r="M21" s="17">
        <f>Y12</f>
        <v>0</v>
      </c>
      <c r="N21" s="17">
        <f>AA12</f>
        <v>0</v>
      </c>
      <c r="O21" s="17">
        <f>AC12</f>
        <v>0</v>
      </c>
      <c r="P21" s="17">
        <f>AE12</f>
        <v>0</v>
      </c>
      <c r="Q21" s="17">
        <f>AG12</f>
        <v>0</v>
      </c>
      <c r="R21" s="17">
        <f>AI12</f>
        <v>0</v>
      </c>
      <c r="S21" s="17">
        <f>AK12</f>
        <v>0</v>
      </c>
      <c r="T21" s="17">
        <f>AM12</f>
        <v>0</v>
      </c>
      <c r="U21" s="17">
        <f>AO12</f>
        <v>0</v>
      </c>
      <c r="V21" s="206"/>
      <c r="W21" s="206"/>
      <c r="X21" s="206"/>
      <c r="Y21" s="206"/>
      <c r="Z21" s="206"/>
      <c r="AA21" s="206"/>
      <c r="AB21" s="206"/>
      <c r="AC21" s="206"/>
      <c r="AD21" s="206"/>
      <c r="AE21" s="206"/>
    </row>
    <row r="22" spans="1:423" s="21" customFormat="1" ht="12.6" customHeight="1" x14ac:dyDescent="0.15">
      <c r="A22" s="244" t="s">
        <v>70</v>
      </c>
      <c r="B22" s="17">
        <f>C13</f>
        <v>0</v>
      </c>
      <c r="C22" s="17">
        <f>E13</f>
        <v>0</v>
      </c>
      <c r="D22" s="17">
        <f>G13</f>
        <v>0</v>
      </c>
      <c r="E22" s="17">
        <f>I13</f>
        <v>0</v>
      </c>
      <c r="F22" s="17">
        <f>K13</f>
        <v>0</v>
      </c>
      <c r="G22" s="17">
        <f>M13</f>
        <v>0</v>
      </c>
      <c r="H22" s="17">
        <f>O13</f>
        <v>0</v>
      </c>
      <c r="I22" s="17">
        <f t="shared" si="19"/>
        <v>0</v>
      </c>
      <c r="J22" s="17">
        <f t="shared" si="20"/>
        <v>0</v>
      </c>
      <c r="K22" s="17">
        <f>U13</f>
        <v>0</v>
      </c>
      <c r="L22" s="17">
        <f>W13</f>
        <v>0</v>
      </c>
      <c r="M22" s="17">
        <f>Y13</f>
        <v>0</v>
      </c>
      <c r="N22" s="17">
        <f>AA13</f>
        <v>0</v>
      </c>
      <c r="O22" s="17">
        <f>AC13</f>
        <v>0</v>
      </c>
      <c r="P22" s="17">
        <f>AE13</f>
        <v>0</v>
      </c>
      <c r="Q22" s="17">
        <f>AG13</f>
        <v>0</v>
      </c>
      <c r="R22" s="17">
        <f>AI13</f>
        <v>0</v>
      </c>
      <c r="S22" s="17">
        <f>AK13</f>
        <v>0</v>
      </c>
      <c r="T22" s="17">
        <f>AM13</f>
        <v>0</v>
      </c>
      <c r="U22" s="17">
        <f>AO13</f>
        <v>0</v>
      </c>
      <c r="V22" s="206"/>
      <c r="W22" s="206"/>
      <c r="X22" s="206"/>
      <c r="Y22" s="206"/>
      <c r="Z22" s="206"/>
      <c r="AA22" s="206"/>
      <c r="AB22" s="206"/>
      <c r="AC22" s="206"/>
      <c r="AD22" s="206"/>
      <c r="AE22" s="206"/>
    </row>
    <row r="23" spans="1:423" s="21" customFormat="1" ht="12.6" customHeight="1" x14ac:dyDescent="0.15">
      <c r="A23" s="244" t="s">
        <v>71</v>
      </c>
      <c r="B23" s="17">
        <f>C14</f>
        <v>0</v>
      </c>
      <c r="C23" s="17">
        <f>E14</f>
        <v>0</v>
      </c>
      <c r="D23" s="17">
        <f>G14</f>
        <v>0</v>
      </c>
      <c r="E23" s="17">
        <f>I14</f>
        <v>0</v>
      </c>
      <c r="F23" s="17">
        <f>K14</f>
        <v>0</v>
      </c>
      <c r="G23" s="17">
        <f>M14</f>
        <v>0</v>
      </c>
      <c r="H23" s="17">
        <f>O14</f>
        <v>0</v>
      </c>
      <c r="I23" s="17">
        <f t="shared" si="19"/>
        <v>0</v>
      </c>
      <c r="J23" s="17">
        <f t="shared" si="20"/>
        <v>0</v>
      </c>
      <c r="K23" s="17">
        <f>U14</f>
        <v>0</v>
      </c>
      <c r="L23" s="17">
        <f>W14</f>
        <v>0</v>
      </c>
      <c r="M23" s="17">
        <f>Y14</f>
        <v>0</v>
      </c>
      <c r="N23" s="17">
        <f>AA14</f>
        <v>0</v>
      </c>
      <c r="O23" s="17">
        <f>AC14</f>
        <v>0</v>
      </c>
      <c r="P23" s="17">
        <f>AE14</f>
        <v>0</v>
      </c>
      <c r="Q23" s="17">
        <f>AG14</f>
        <v>0</v>
      </c>
      <c r="R23" s="17">
        <f>AI14</f>
        <v>0</v>
      </c>
      <c r="S23" s="17">
        <f>AK14</f>
        <v>0</v>
      </c>
      <c r="T23" s="17">
        <f>AM14</f>
        <v>0</v>
      </c>
      <c r="U23" s="17">
        <f>AO14</f>
        <v>0</v>
      </c>
      <c r="V23" s="206"/>
      <c r="W23" s="206"/>
      <c r="X23" s="206"/>
      <c r="Y23" s="206"/>
      <c r="Z23" s="206"/>
      <c r="AA23" s="206"/>
      <c r="AB23" s="206"/>
      <c r="AC23" s="206"/>
      <c r="AD23" s="206"/>
      <c r="AE23" s="206"/>
    </row>
    <row r="24" spans="1:423" s="21" customFormat="1" ht="12.6" customHeight="1" x14ac:dyDescent="0.15">
      <c r="A24" s="244" t="s">
        <v>180</v>
      </c>
      <c r="B24" s="17">
        <f>C15</f>
        <v>0</v>
      </c>
      <c r="C24" s="17">
        <f>E15</f>
        <v>0</v>
      </c>
      <c r="D24" s="17">
        <f>G15</f>
        <v>0</v>
      </c>
      <c r="E24" s="17">
        <f>I15</f>
        <v>0</v>
      </c>
      <c r="F24" s="17">
        <f>K15</f>
        <v>0</v>
      </c>
      <c r="G24" s="17">
        <f>M15</f>
        <v>0</v>
      </c>
      <c r="H24" s="17">
        <f>O15</f>
        <v>0</v>
      </c>
      <c r="I24" s="17">
        <f t="shared" si="19"/>
        <v>0</v>
      </c>
      <c r="J24" s="17">
        <f t="shared" si="20"/>
        <v>0</v>
      </c>
      <c r="K24" s="17">
        <f>U15</f>
        <v>0</v>
      </c>
      <c r="L24" s="17">
        <f>W15</f>
        <v>0</v>
      </c>
      <c r="M24" s="17">
        <f>Y15</f>
        <v>0</v>
      </c>
      <c r="N24" s="17">
        <f>AA15</f>
        <v>0</v>
      </c>
      <c r="O24" s="17">
        <f>AC15</f>
        <v>0</v>
      </c>
      <c r="P24" s="17">
        <f>AE15</f>
        <v>0</v>
      </c>
      <c r="Q24" s="17">
        <f>AG15</f>
        <v>0</v>
      </c>
      <c r="R24" s="17">
        <f>AI15</f>
        <v>0</v>
      </c>
      <c r="S24" s="17">
        <f>AK15</f>
        <v>0</v>
      </c>
      <c r="T24" s="17">
        <f>AM15</f>
        <v>0</v>
      </c>
      <c r="U24" s="17">
        <f>AO15</f>
        <v>0</v>
      </c>
      <c r="V24" s="206"/>
      <c r="W24" s="206"/>
      <c r="X24" s="206"/>
      <c r="Y24" s="206"/>
      <c r="Z24" s="206"/>
      <c r="AA24" s="206"/>
      <c r="AB24" s="206"/>
      <c r="AC24" s="206"/>
      <c r="AD24" s="206"/>
      <c r="AE24" s="206"/>
    </row>
    <row r="25" spans="1:423" s="21" customFormat="1" ht="45.75" customHeight="1" x14ac:dyDescent="0.15">
      <c r="A25" s="247" t="s">
        <v>222</v>
      </c>
      <c r="B25" s="17">
        <v>0</v>
      </c>
      <c r="C25" s="17">
        <v>0</v>
      </c>
      <c r="D25" s="17">
        <v>0</v>
      </c>
      <c r="E25" s="17">
        <v>0</v>
      </c>
      <c r="F25" s="17">
        <v>0</v>
      </c>
      <c r="G25" s="17">
        <v>0</v>
      </c>
      <c r="H25" s="17">
        <v>0</v>
      </c>
      <c r="I25" s="17">
        <v>0</v>
      </c>
      <c r="J25" s="17">
        <v>0</v>
      </c>
      <c r="K25" s="17">
        <v>0</v>
      </c>
      <c r="L25" s="17">
        <v>0</v>
      </c>
      <c r="M25" s="17">
        <v>0</v>
      </c>
      <c r="N25" s="17">
        <v>0</v>
      </c>
      <c r="O25" s="17">
        <v>0</v>
      </c>
      <c r="P25" s="17">
        <v>0</v>
      </c>
      <c r="Q25" s="17">
        <v>0</v>
      </c>
      <c r="R25" s="17">
        <v>0</v>
      </c>
      <c r="S25" s="17">
        <v>0</v>
      </c>
      <c r="T25" s="17">
        <v>0</v>
      </c>
      <c r="U25" s="17">
        <v>0</v>
      </c>
      <c r="V25" s="206"/>
      <c r="W25" s="206"/>
      <c r="X25" s="206"/>
      <c r="Y25" s="206"/>
      <c r="Z25" s="206"/>
      <c r="AA25" s="206"/>
      <c r="AB25" s="206"/>
      <c r="AC25" s="206"/>
      <c r="AD25" s="206"/>
      <c r="AE25" s="206"/>
    </row>
    <row r="26" spans="1:423" s="22" customFormat="1" ht="22.15" customHeight="1" x14ac:dyDescent="0.15">
      <c r="A26" s="245" t="s">
        <v>231</v>
      </c>
      <c r="B26" s="13">
        <f>SUM(B20:B25)</f>
        <v>0</v>
      </c>
      <c r="C26" s="13">
        <f t="shared" ref="C26:U26" si="21">SUM(C20:C25)</f>
        <v>0</v>
      </c>
      <c r="D26" s="13">
        <f t="shared" si="21"/>
        <v>0</v>
      </c>
      <c r="E26" s="13">
        <f t="shared" si="21"/>
        <v>0</v>
      </c>
      <c r="F26" s="13">
        <f t="shared" si="21"/>
        <v>0</v>
      </c>
      <c r="G26" s="13">
        <f t="shared" si="21"/>
        <v>0</v>
      </c>
      <c r="H26" s="13">
        <f t="shared" si="21"/>
        <v>0</v>
      </c>
      <c r="I26" s="13">
        <f t="shared" si="21"/>
        <v>0</v>
      </c>
      <c r="J26" s="13">
        <f t="shared" si="21"/>
        <v>0</v>
      </c>
      <c r="K26" s="13">
        <f t="shared" si="21"/>
        <v>0</v>
      </c>
      <c r="L26" s="13">
        <f t="shared" si="21"/>
        <v>0</v>
      </c>
      <c r="M26" s="13">
        <f t="shared" si="21"/>
        <v>0</v>
      </c>
      <c r="N26" s="13">
        <f t="shared" si="21"/>
        <v>0</v>
      </c>
      <c r="O26" s="13">
        <f t="shared" si="21"/>
        <v>0</v>
      </c>
      <c r="P26" s="13">
        <f t="shared" si="21"/>
        <v>0</v>
      </c>
      <c r="Q26" s="13">
        <f t="shared" si="21"/>
        <v>0</v>
      </c>
      <c r="R26" s="13">
        <f t="shared" si="21"/>
        <v>0</v>
      </c>
      <c r="S26" s="13">
        <f t="shared" si="21"/>
        <v>0</v>
      </c>
      <c r="T26" s="13">
        <f t="shared" si="21"/>
        <v>0</v>
      </c>
      <c r="U26" s="13">
        <f t="shared" si="21"/>
        <v>0</v>
      </c>
      <c r="V26" s="98"/>
      <c r="W26" s="98"/>
      <c r="X26" s="98"/>
      <c r="Y26" s="98"/>
      <c r="Z26" s="98"/>
      <c r="AA26" s="98"/>
      <c r="AB26" s="98"/>
      <c r="AC26" s="98"/>
      <c r="AD26" s="98"/>
      <c r="AE26" s="98"/>
      <c r="AF26" s="21"/>
      <c r="AG26" s="21"/>
      <c r="AH26" s="21"/>
      <c r="AI26" s="21"/>
      <c r="AJ26" s="21"/>
      <c r="AK26" s="21"/>
      <c r="AL26" s="21"/>
      <c r="AM26" s="21"/>
      <c r="AN26" s="21"/>
      <c r="AO26" s="21"/>
      <c r="AP26" s="21"/>
      <c r="AQ26" s="21"/>
      <c r="AR26" s="21"/>
      <c r="AS26" s="21"/>
      <c r="AT26" s="21"/>
      <c r="AU26" s="21"/>
      <c r="AV26" s="21"/>
      <c r="AW26" s="21"/>
      <c r="AX26" s="21"/>
      <c r="AY26" s="21"/>
      <c r="AZ26" s="21"/>
      <c r="BA26" s="21"/>
      <c r="BB26" s="21"/>
      <c r="BC26" s="21"/>
      <c r="BD26" s="21"/>
      <c r="BE26" s="21"/>
      <c r="BF26" s="21"/>
      <c r="BG26" s="21"/>
      <c r="BH26" s="21"/>
      <c r="BI26" s="21"/>
      <c r="BJ26" s="21"/>
      <c r="BK26" s="21"/>
      <c r="BL26" s="21"/>
      <c r="BM26" s="21"/>
      <c r="BN26" s="21"/>
      <c r="BO26" s="21"/>
      <c r="BP26" s="21"/>
      <c r="BQ26" s="21"/>
      <c r="BR26" s="21"/>
      <c r="BS26" s="21"/>
      <c r="BT26" s="21"/>
      <c r="BU26" s="21"/>
      <c r="BV26" s="21"/>
      <c r="BW26" s="21"/>
      <c r="BX26" s="21"/>
      <c r="BY26" s="21"/>
      <c r="BZ26" s="21"/>
      <c r="CA26" s="21"/>
      <c r="CB26" s="21"/>
      <c r="CC26" s="21"/>
      <c r="CD26" s="21"/>
      <c r="CE26" s="21"/>
      <c r="CF26" s="21"/>
      <c r="CG26" s="21"/>
      <c r="CH26" s="21"/>
      <c r="CI26" s="21"/>
      <c r="CJ26" s="21"/>
      <c r="CK26" s="21"/>
      <c r="CL26" s="21"/>
      <c r="CM26" s="21"/>
      <c r="CN26" s="21"/>
      <c r="CO26" s="21"/>
      <c r="CP26" s="21"/>
      <c r="CQ26" s="21"/>
      <c r="CR26" s="21"/>
      <c r="CS26" s="21"/>
      <c r="CT26" s="21"/>
      <c r="CU26" s="21"/>
      <c r="CV26" s="21"/>
      <c r="CW26" s="21"/>
      <c r="CX26" s="21"/>
      <c r="CY26" s="21"/>
      <c r="CZ26" s="21"/>
      <c r="DA26" s="21"/>
      <c r="DB26" s="21"/>
      <c r="DC26" s="21"/>
      <c r="DD26" s="21"/>
      <c r="DE26" s="21"/>
      <c r="DF26" s="21"/>
      <c r="DG26" s="21"/>
      <c r="DH26" s="21"/>
      <c r="DI26" s="21"/>
      <c r="DJ26" s="21"/>
      <c r="DK26" s="21"/>
      <c r="DL26" s="21"/>
      <c r="DM26" s="21"/>
      <c r="DN26" s="21"/>
      <c r="DO26" s="21"/>
      <c r="DP26" s="21"/>
      <c r="DQ26" s="21"/>
      <c r="DR26" s="21"/>
      <c r="DS26" s="21"/>
      <c r="DT26" s="21"/>
      <c r="DU26" s="21"/>
      <c r="DV26" s="21"/>
      <c r="DW26" s="21"/>
      <c r="DX26" s="21"/>
      <c r="DY26" s="21"/>
      <c r="DZ26" s="21"/>
      <c r="EA26" s="21"/>
      <c r="EB26" s="21"/>
      <c r="EC26" s="21"/>
      <c r="ED26" s="21"/>
      <c r="EE26" s="21"/>
      <c r="EF26" s="21"/>
      <c r="EG26" s="21"/>
      <c r="EH26" s="21"/>
      <c r="EI26" s="21"/>
      <c r="EJ26" s="21"/>
      <c r="EK26" s="21"/>
      <c r="EL26" s="21"/>
      <c r="EM26" s="21"/>
      <c r="EN26" s="21"/>
      <c r="EO26" s="21"/>
      <c r="EP26" s="21"/>
      <c r="EQ26" s="21"/>
      <c r="ER26" s="21"/>
      <c r="ES26" s="21"/>
      <c r="ET26" s="21"/>
      <c r="EU26" s="21"/>
      <c r="EV26" s="21"/>
      <c r="EW26" s="21"/>
      <c r="EX26" s="21"/>
      <c r="EY26" s="21"/>
      <c r="EZ26" s="21"/>
      <c r="FA26" s="21"/>
      <c r="FB26" s="21"/>
      <c r="FC26" s="21"/>
      <c r="FD26" s="21"/>
      <c r="FE26" s="21"/>
      <c r="FF26" s="21"/>
      <c r="FG26" s="21"/>
      <c r="FH26" s="21"/>
      <c r="FI26" s="21"/>
      <c r="FJ26" s="21"/>
      <c r="FK26" s="21"/>
      <c r="FL26" s="21"/>
      <c r="FM26" s="21"/>
      <c r="FN26" s="21"/>
      <c r="FO26" s="21"/>
      <c r="FP26" s="21"/>
      <c r="FQ26" s="21"/>
      <c r="FR26" s="21"/>
      <c r="FS26" s="21"/>
      <c r="FT26" s="21"/>
      <c r="FU26" s="21"/>
      <c r="FV26" s="21"/>
      <c r="FW26" s="21"/>
      <c r="FX26" s="21"/>
      <c r="FY26" s="21"/>
      <c r="FZ26" s="21"/>
      <c r="GA26" s="21"/>
      <c r="GB26" s="21"/>
      <c r="GC26" s="21"/>
      <c r="GD26" s="21"/>
      <c r="GE26" s="21"/>
      <c r="GF26" s="21"/>
      <c r="GG26" s="21"/>
      <c r="GH26" s="21"/>
      <c r="GI26" s="21"/>
      <c r="GJ26" s="21"/>
      <c r="GK26" s="21"/>
      <c r="GL26" s="21"/>
      <c r="GM26" s="21"/>
      <c r="GN26" s="21"/>
      <c r="GO26" s="21"/>
      <c r="GP26" s="21"/>
      <c r="GQ26" s="21"/>
      <c r="GR26" s="21"/>
      <c r="GS26" s="21"/>
      <c r="GT26" s="21"/>
      <c r="GU26" s="21"/>
      <c r="GV26" s="21"/>
      <c r="GW26" s="21"/>
      <c r="GX26" s="21"/>
      <c r="GY26" s="21"/>
      <c r="GZ26" s="21"/>
      <c r="HA26" s="21"/>
      <c r="HB26" s="21"/>
      <c r="HC26" s="21"/>
      <c r="HD26" s="21"/>
      <c r="HE26" s="21"/>
      <c r="HF26" s="21"/>
      <c r="HG26" s="21"/>
      <c r="HH26" s="21"/>
      <c r="HI26" s="21"/>
      <c r="HJ26" s="21"/>
      <c r="HK26" s="21"/>
      <c r="HL26" s="21"/>
      <c r="HM26" s="21"/>
      <c r="HN26" s="21"/>
      <c r="HO26" s="21"/>
      <c r="HP26" s="21"/>
      <c r="HQ26" s="21"/>
      <c r="HR26" s="21"/>
      <c r="HS26" s="21"/>
      <c r="HT26" s="21"/>
      <c r="HU26" s="21"/>
      <c r="HV26" s="21"/>
      <c r="HW26" s="21"/>
      <c r="HX26" s="21"/>
      <c r="HY26" s="21"/>
      <c r="HZ26" s="21"/>
      <c r="IA26" s="21"/>
      <c r="IB26" s="21"/>
      <c r="IC26" s="21"/>
      <c r="ID26" s="21"/>
      <c r="IE26" s="21"/>
      <c r="IF26" s="21"/>
      <c r="IG26" s="21"/>
      <c r="IH26" s="21"/>
      <c r="II26" s="21"/>
      <c r="IJ26" s="21"/>
      <c r="IK26" s="21"/>
      <c r="IL26" s="21"/>
      <c r="IM26" s="21"/>
      <c r="IN26" s="21"/>
      <c r="IO26" s="21"/>
      <c r="IP26" s="21"/>
      <c r="IQ26" s="21"/>
      <c r="IR26" s="21"/>
      <c r="IS26" s="21"/>
      <c r="IT26" s="21"/>
      <c r="IU26" s="21"/>
      <c r="IV26" s="21"/>
      <c r="IW26" s="21"/>
      <c r="IX26" s="21"/>
      <c r="IY26" s="21"/>
      <c r="IZ26" s="21"/>
      <c r="JA26" s="21"/>
      <c r="JB26" s="21"/>
      <c r="JC26" s="21"/>
      <c r="JD26" s="21"/>
      <c r="JE26" s="21"/>
      <c r="JF26" s="21"/>
      <c r="JG26" s="21"/>
      <c r="JH26" s="21"/>
      <c r="JI26" s="21"/>
      <c r="JJ26" s="21"/>
      <c r="JK26" s="21"/>
      <c r="JL26" s="21"/>
      <c r="JM26" s="21"/>
      <c r="JN26" s="21"/>
      <c r="JO26" s="21"/>
      <c r="JP26" s="21"/>
      <c r="JQ26" s="21"/>
      <c r="JR26" s="21"/>
      <c r="JS26" s="21"/>
      <c r="JT26" s="21"/>
      <c r="JU26" s="21"/>
      <c r="JV26" s="21"/>
      <c r="JW26" s="21"/>
      <c r="JX26" s="21"/>
      <c r="JY26" s="21"/>
      <c r="JZ26" s="21"/>
      <c r="KA26" s="21"/>
      <c r="KB26" s="21"/>
      <c r="KC26" s="21"/>
      <c r="KD26" s="21"/>
      <c r="KE26" s="21"/>
      <c r="KF26" s="21"/>
      <c r="KG26" s="21"/>
      <c r="KH26" s="21"/>
      <c r="KI26" s="21"/>
      <c r="KJ26" s="21"/>
      <c r="KK26" s="21"/>
      <c r="KL26" s="21"/>
      <c r="KM26" s="21"/>
      <c r="KN26" s="21"/>
      <c r="KO26" s="21"/>
      <c r="KP26" s="21"/>
      <c r="KQ26" s="21"/>
      <c r="KR26" s="21"/>
      <c r="KS26" s="21"/>
      <c r="KT26" s="21"/>
      <c r="KU26" s="21"/>
      <c r="KV26" s="21"/>
      <c r="KW26" s="21"/>
      <c r="KX26" s="21"/>
      <c r="KY26" s="21"/>
      <c r="KZ26" s="21"/>
      <c r="LA26" s="21"/>
      <c r="LB26" s="21"/>
      <c r="LC26" s="21"/>
      <c r="LD26" s="21"/>
      <c r="LE26" s="21"/>
      <c r="LF26" s="21"/>
      <c r="LG26" s="21"/>
      <c r="LH26" s="21"/>
      <c r="LI26" s="21"/>
      <c r="LJ26" s="21"/>
      <c r="LK26" s="21"/>
      <c r="LL26" s="21"/>
      <c r="LM26" s="21"/>
      <c r="LN26" s="21"/>
      <c r="LO26" s="21"/>
      <c r="LP26" s="21"/>
      <c r="LQ26" s="21"/>
      <c r="LR26" s="21"/>
      <c r="LS26" s="21"/>
      <c r="LT26" s="21"/>
      <c r="LU26" s="21"/>
      <c r="LV26" s="21"/>
      <c r="LW26" s="21"/>
      <c r="LX26" s="21"/>
      <c r="LY26" s="21"/>
      <c r="LZ26" s="21"/>
      <c r="MA26" s="21"/>
      <c r="MB26" s="21"/>
      <c r="MC26" s="21"/>
      <c r="MD26" s="21"/>
      <c r="ME26" s="21"/>
      <c r="MF26" s="21"/>
      <c r="MG26" s="21"/>
      <c r="MH26" s="21"/>
      <c r="MI26" s="21"/>
      <c r="MJ26" s="21"/>
      <c r="MK26" s="21"/>
      <c r="ML26" s="21"/>
      <c r="MM26" s="21"/>
      <c r="MN26" s="21"/>
      <c r="MO26" s="21"/>
      <c r="MP26" s="21"/>
      <c r="MQ26" s="21"/>
      <c r="MR26" s="21"/>
      <c r="MS26" s="21"/>
      <c r="MT26" s="21"/>
      <c r="MU26" s="21"/>
      <c r="MV26" s="21"/>
      <c r="MW26" s="21"/>
      <c r="MX26" s="21"/>
      <c r="MY26" s="21"/>
      <c r="MZ26" s="21"/>
      <c r="NA26" s="21"/>
      <c r="NB26" s="21"/>
      <c r="NC26" s="21"/>
      <c r="ND26" s="21"/>
      <c r="NE26" s="21"/>
      <c r="NF26" s="21"/>
      <c r="NG26" s="21"/>
      <c r="NH26" s="21"/>
      <c r="NI26" s="21"/>
      <c r="NJ26" s="21"/>
      <c r="NK26" s="21"/>
      <c r="NL26" s="21"/>
      <c r="NM26" s="21"/>
      <c r="NN26" s="21"/>
      <c r="NO26" s="21"/>
      <c r="NP26" s="21"/>
      <c r="NQ26" s="21"/>
      <c r="NR26" s="21"/>
      <c r="NS26" s="21"/>
      <c r="NT26" s="21"/>
      <c r="NU26" s="21"/>
      <c r="NV26" s="21"/>
      <c r="NW26" s="21"/>
      <c r="NX26" s="21"/>
      <c r="NY26" s="21"/>
      <c r="NZ26" s="21"/>
      <c r="OA26" s="21"/>
      <c r="OB26" s="21"/>
      <c r="OC26" s="21"/>
      <c r="OD26" s="21"/>
      <c r="OE26" s="21"/>
      <c r="OF26" s="21"/>
      <c r="OG26" s="21"/>
      <c r="OH26" s="21"/>
      <c r="OI26" s="21"/>
      <c r="OJ26" s="21"/>
      <c r="OK26" s="21"/>
      <c r="OL26" s="21"/>
      <c r="OM26" s="21"/>
      <c r="ON26" s="21"/>
      <c r="OO26" s="21"/>
      <c r="OP26" s="21"/>
      <c r="OQ26" s="21"/>
      <c r="OR26" s="21"/>
      <c r="OS26" s="21"/>
      <c r="OT26" s="21"/>
      <c r="OU26" s="21"/>
      <c r="OV26" s="21"/>
      <c r="OW26" s="21"/>
      <c r="OX26" s="21"/>
      <c r="OY26" s="21"/>
      <c r="OZ26" s="21"/>
      <c r="PA26" s="21"/>
      <c r="PB26" s="21"/>
      <c r="PC26" s="21"/>
      <c r="PD26" s="21"/>
      <c r="PE26" s="21"/>
      <c r="PF26" s="21"/>
      <c r="PG26" s="21"/>
    </row>
    <row r="27" spans="1:423" s="99" customFormat="1" ht="12.6" customHeight="1" x14ac:dyDescent="0.15">
      <c r="A27" s="248" t="s">
        <v>66</v>
      </c>
      <c r="B27" s="108"/>
      <c r="C27" s="108"/>
      <c r="D27" s="108"/>
      <c r="E27" s="108"/>
      <c r="F27" s="108"/>
      <c r="G27" s="108"/>
      <c r="H27" s="108"/>
      <c r="I27" s="108"/>
      <c r="J27" s="108"/>
      <c r="K27" s="108"/>
      <c r="L27" s="108"/>
      <c r="M27" s="108"/>
      <c r="N27" s="108"/>
      <c r="O27" s="108"/>
      <c r="P27" s="108"/>
      <c r="Q27" s="108"/>
      <c r="R27" s="108"/>
      <c r="S27" s="108"/>
      <c r="T27" s="108"/>
      <c r="U27" s="108"/>
      <c r="V27" s="209"/>
      <c r="W27" s="209"/>
      <c r="X27" s="209"/>
      <c r="Y27" s="209"/>
      <c r="Z27" s="209"/>
      <c r="AA27" s="209"/>
      <c r="AB27" s="209"/>
      <c r="AC27" s="209"/>
      <c r="AD27" s="209"/>
      <c r="AE27" s="209"/>
    </row>
    <row r="28" spans="1:423" s="99" customFormat="1" ht="12.6" customHeight="1" x14ac:dyDescent="0.15">
      <c r="A28" s="248" t="s">
        <v>142</v>
      </c>
      <c r="B28" s="108"/>
      <c r="C28" s="108"/>
      <c r="D28" s="108"/>
      <c r="E28" s="108"/>
      <c r="F28" s="108"/>
      <c r="G28" s="108"/>
      <c r="H28" s="108"/>
      <c r="I28" s="108"/>
      <c r="J28" s="108"/>
      <c r="K28" s="108"/>
      <c r="L28" s="108"/>
      <c r="M28" s="108"/>
      <c r="N28" s="108"/>
      <c r="O28" s="108"/>
      <c r="P28" s="108"/>
      <c r="Q28" s="108"/>
      <c r="R28" s="108"/>
      <c r="S28" s="108"/>
      <c r="T28" s="108"/>
      <c r="U28" s="108"/>
      <c r="V28" s="209"/>
      <c r="W28" s="209"/>
      <c r="X28" s="209"/>
      <c r="Y28" s="209"/>
      <c r="Z28" s="209"/>
      <c r="AA28" s="209"/>
      <c r="AB28" s="209"/>
      <c r="AC28" s="209"/>
      <c r="AD28" s="209"/>
      <c r="AE28" s="209"/>
    </row>
    <row r="29" spans="1:423" s="99" customFormat="1" ht="12.6" customHeight="1" x14ac:dyDescent="0.15">
      <c r="A29" s="248" t="s">
        <v>59</v>
      </c>
      <c r="B29" s="108"/>
      <c r="C29" s="108"/>
      <c r="D29" s="108"/>
      <c r="E29" s="108"/>
      <c r="F29" s="108"/>
      <c r="G29" s="108"/>
      <c r="H29" s="108"/>
      <c r="I29" s="108"/>
      <c r="J29" s="108"/>
      <c r="K29" s="108"/>
      <c r="L29" s="108"/>
      <c r="M29" s="108"/>
      <c r="N29" s="108"/>
      <c r="O29" s="108"/>
      <c r="P29" s="108"/>
      <c r="Q29" s="108"/>
      <c r="R29" s="108"/>
      <c r="S29" s="108"/>
      <c r="T29" s="108"/>
      <c r="U29" s="108"/>
      <c r="V29" s="209"/>
      <c r="W29" s="209"/>
      <c r="X29" s="209"/>
      <c r="Y29" s="209"/>
      <c r="Z29" s="209"/>
      <c r="AA29" s="209"/>
      <c r="AB29" s="209"/>
      <c r="AC29" s="209"/>
      <c r="AD29" s="209"/>
      <c r="AE29" s="209"/>
    </row>
    <row r="30" spans="1:423" s="99" customFormat="1" ht="12.6" customHeight="1" x14ac:dyDescent="0.15">
      <c r="A30" s="248" t="s">
        <v>17</v>
      </c>
      <c r="B30" s="108"/>
      <c r="C30" s="108"/>
      <c r="D30" s="108"/>
      <c r="E30" s="108"/>
      <c r="F30" s="108"/>
      <c r="G30" s="108"/>
      <c r="H30" s="108"/>
      <c r="I30" s="108"/>
      <c r="J30" s="108"/>
      <c r="K30" s="108"/>
      <c r="L30" s="108"/>
      <c r="M30" s="108"/>
      <c r="N30" s="108"/>
      <c r="O30" s="108"/>
      <c r="P30" s="108"/>
      <c r="Q30" s="108"/>
      <c r="R30" s="108"/>
      <c r="S30" s="108"/>
      <c r="T30" s="108"/>
      <c r="U30" s="108"/>
      <c r="V30" s="209"/>
      <c r="W30" s="209"/>
      <c r="X30" s="209"/>
      <c r="Y30" s="209"/>
      <c r="Z30" s="209"/>
      <c r="AA30" s="209"/>
      <c r="AB30" s="209"/>
      <c r="AC30" s="209"/>
      <c r="AD30" s="209"/>
      <c r="AE30" s="209"/>
    </row>
    <row r="31" spans="1:423" s="99" customFormat="1" ht="12.6" customHeight="1" x14ac:dyDescent="0.15">
      <c r="A31" s="248" t="s">
        <v>16</v>
      </c>
      <c r="B31" s="108"/>
      <c r="C31" s="108"/>
      <c r="D31" s="108"/>
      <c r="E31" s="108"/>
      <c r="F31" s="108"/>
      <c r="G31" s="108"/>
      <c r="H31" s="108"/>
      <c r="I31" s="108"/>
      <c r="J31" s="108"/>
      <c r="K31" s="108"/>
      <c r="L31" s="108"/>
      <c r="M31" s="108"/>
      <c r="N31" s="108"/>
      <c r="O31" s="108"/>
      <c r="P31" s="108"/>
      <c r="Q31" s="108"/>
      <c r="R31" s="108"/>
      <c r="S31" s="108"/>
      <c r="T31" s="108"/>
      <c r="U31" s="108"/>
      <c r="V31" s="209"/>
      <c r="W31" s="209"/>
      <c r="X31" s="209"/>
      <c r="Y31" s="209"/>
      <c r="Z31" s="209"/>
      <c r="AA31" s="209"/>
      <c r="AB31" s="209"/>
      <c r="AC31" s="209"/>
      <c r="AD31" s="209"/>
      <c r="AE31" s="209"/>
    </row>
    <row r="32" spans="1:423" s="99" customFormat="1" ht="12.6" customHeight="1" x14ac:dyDescent="0.15">
      <c r="A32" s="248" t="s">
        <v>277</v>
      </c>
      <c r="B32" s="108"/>
      <c r="C32" s="108"/>
      <c r="D32" s="108"/>
      <c r="E32" s="108"/>
      <c r="F32" s="108"/>
      <c r="G32" s="108"/>
      <c r="H32" s="108"/>
      <c r="I32" s="108"/>
      <c r="J32" s="108"/>
      <c r="K32" s="108"/>
      <c r="L32" s="108"/>
      <c r="M32" s="108"/>
      <c r="N32" s="108"/>
      <c r="O32" s="108"/>
      <c r="P32" s="108"/>
      <c r="Q32" s="108"/>
      <c r="R32" s="108"/>
      <c r="S32" s="108"/>
      <c r="T32" s="108"/>
      <c r="U32" s="108"/>
      <c r="V32" s="209"/>
      <c r="W32" s="209"/>
      <c r="X32" s="209"/>
      <c r="Y32" s="209"/>
      <c r="Z32" s="209"/>
      <c r="AA32" s="209"/>
      <c r="AB32" s="209"/>
      <c r="AC32" s="209"/>
      <c r="AD32" s="209"/>
      <c r="AE32" s="209"/>
    </row>
    <row r="33" spans="1:423" s="99" customFormat="1" ht="12.6" customHeight="1" x14ac:dyDescent="0.15">
      <c r="A33" s="248" t="s">
        <v>91</v>
      </c>
      <c r="B33" s="108"/>
      <c r="C33" s="108"/>
      <c r="D33" s="108"/>
      <c r="E33" s="108"/>
      <c r="F33" s="108"/>
      <c r="G33" s="108"/>
      <c r="H33" s="108"/>
      <c r="I33" s="108"/>
      <c r="J33" s="108"/>
      <c r="K33" s="108"/>
      <c r="L33" s="108"/>
      <c r="M33" s="108"/>
      <c r="N33" s="108"/>
      <c r="O33" s="108"/>
      <c r="P33" s="108"/>
      <c r="Q33" s="108"/>
      <c r="R33" s="108"/>
      <c r="S33" s="108"/>
      <c r="T33" s="108"/>
      <c r="U33" s="108"/>
      <c r="V33" s="209"/>
      <c r="W33" s="209"/>
      <c r="X33" s="209"/>
      <c r="Y33" s="209"/>
      <c r="Z33" s="209"/>
      <c r="AA33" s="209"/>
      <c r="AB33" s="209"/>
      <c r="AC33" s="209"/>
      <c r="AD33" s="209"/>
      <c r="AE33" s="209"/>
    </row>
    <row r="34" spans="1:423" s="99" customFormat="1" ht="12.6" customHeight="1" x14ac:dyDescent="0.15">
      <c r="A34" s="248" t="s">
        <v>67</v>
      </c>
      <c r="B34" s="325">
        <f>('Ulazni parametri projekta'!C18-B16)*B39</f>
        <v>0</v>
      </c>
      <c r="C34" s="325">
        <f>('Ulazni parametri projekta'!D18-D16)*C39</f>
        <v>0</v>
      </c>
      <c r="D34" s="325">
        <f>('Ulazni parametri projekta'!E18-F16)*D39</f>
        <v>0</v>
      </c>
      <c r="E34" s="325">
        <f>('Ulazni parametri projekta'!F18-H16)*E39</f>
        <v>0</v>
      </c>
      <c r="F34" s="325">
        <f>('Ulazni parametri projekta'!G18-J16)*F39</f>
        <v>0</v>
      </c>
      <c r="G34" s="325">
        <f>('Ulazni parametri projekta'!H18-L16)*G39</f>
        <v>0</v>
      </c>
      <c r="H34" s="325">
        <f>('Ulazni parametri projekta'!I18-N16)*H39</f>
        <v>0</v>
      </c>
      <c r="I34" s="325">
        <f>('Ulazni parametri projekta'!J18-P16)*I39</f>
        <v>0</v>
      </c>
      <c r="J34" s="325">
        <f>('Ulazni parametri projekta'!K18-R16)*J39</f>
        <v>0</v>
      </c>
      <c r="K34" s="325">
        <f>('Ulazni parametri projekta'!L18-T16)*K39</f>
        <v>0</v>
      </c>
      <c r="L34" s="325">
        <f>('Ulazni parametri projekta'!M18-V16)*L39</f>
        <v>0</v>
      </c>
      <c r="M34" s="325">
        <f>('Ulazni parametri projekta'!N18-X16)*M39</f>
        <v>0</v>
      </c>
      <c r="N34" s="325">
        <f>('Ulazni parametri projekta'!O18-Z16)*N39</f>
        <v>0</v>
      </c>
      <c r="O34" s="325">
        <f>('Ulazni parametri projekta'!P18-AB16)*O39</f>
        <v>0</v>
      </c>
      <c r="P34" s="325">
        <f>('Ulazni parametri projekta'!Q18-AD16)*P39</f>
        <v>0</v>
      </c>
      <c r="Q34" s="325">
        <f>('Ulazni parametri projekta'!R18-AF16)*Q39</f>
        <v>0</v>
      </c>
      <c r="R34" s="325">
        <f>('Ulazni parametri projekta'!S18-AH16)*R39</f>
        <v>0</v>
      </c>
      <c r="S34" s="325">
        <f>('Ulazni parametri projekta'!T18-AJ16)*S39</f>
        <v>0</v>
      </c>
      <c r="T34" s="325">
        <f>('Ulazni parametri projekta'!U18-AL16)*T39</f>
        <v>0</v>
      </c>
      <c r="U34" s="325">
        <f>('Ulazni parametri projekta'!V18-AN16)*U39</f>
        <v>0</v>
      </c>
      <c r="V34" s="207"/>
      <c r="W34" s="207"/>
      <c r="X34" s="207"/>
      <c r="Y34" s="207"/>
      <c r="Z34" s="207"/>
      <c r="AA34" s="207"/>
      <c r="AB34" s="207"/>
      <c r="AC34" s="207"/>
      <c r="AD34" s="207"/>
      <c r="AE34" s="207"/>
    </row>
    <row r="35" spans="1:423" s="22" customFormat="1" ht="18.600000000000001" customHeight="1" x14ac:dyDescent="0.15">
      <c r="A35" s="245" t="s">
        <v>230</v>
      </c>
      <c r="B35" s="7">
        <f t="shared" ref="B35:U35" si="22">SUM(B27:B34)</f>
        <v>0</v>
      </c>
      <c r="C35" s="7">
        <f t="shared" si="22"/>
        <v>0</v>
      </c>
      <c r="D35" s="7">
        <f t="shared" si="22"/>
        <v>0</v>
      </c>
      <c r="E35" s="7">
        <f t="shared" si="22"/>
        <v>0</v>
      </c>
      <c r="F35" s="7">
        <f t="shared" si="22"/>
        <v>0</v>
      </c>
      <c r="G35" s="7">
        <f t="shared" si="22"/>
        <v>0</v>
      </c>
      <c r="H35" s="7">
        <f t="shared" si="22"/>
        <v>0</v>
      </c>
      <c r="I35" s="7">
        <f t="shared" si="22"/>
        <v>0</v>
      </c>
      <c r="J35" s="7">
        <f t="shared" si="22"/>
        <v>0</v>
      </c>
      <c r="K35" s="7">
        <f t="shared" si="22"/>
        <v>0</v>
      </c>
      <c r="L35" s="7">
        <f t="shared" si="22"/>
        <v>0</v>
      </c>
      <c r="M35" s="7">
        <f t="shared" si="22"/>
        <v>0</v>
      </c>
      <c r="N35" s="7">
        <f t="shared" si="22"/>
        <v>0</v>
      </c>
      <c r="O35" s="7">
        <f t="shared" si="22"/>
        <v>0</v>
      </c>
      <c r="P35" s="7">
        <f t="shared" si="22"/>
        <v>0</v>
      </c>
      <c r="Q35" s="7">
        <f t="shared" si="22"/>
        <v>0</v>
      </c>
      <c r="R35" s="7">
        <f t="shared" si="22"/>
        <v>0</v>
      </c>
      <c r="S35" s="7">
        <f t="shared" si="22"/>
        <v>0</v>
      </c>
      <c r="T35" s="7">
        <f t="shared" si="22"/>
        <v>0</v>
      </c>
      <c r="U35" s="7">
        <f t="shared" si="22"/>
        <v>0</v>
      </c>
      <c r="V35" s="98"/>
      <c r="W35" s="98"/>
      <c r="X35" s="98"/>
      <c r="Y35" s="98"/>
      <c r="Z35" s="98"/>
      <c r="AA35" s="98"/>
      <c r="AB35" s="98"/>
      <c r="AC35" s="98"/>
      <c r="AD35" s="98"/>
      <c r="AE35" s="98"/>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c r="BT35" s="21"/>
      <c r="BU35" s="21"/>
      <c r="BV35" s="21"/>
      <c r="BW35" s="21"/>
      <c r="BX35" s="21"/>
      <c r="BY35" s="21"/>
      <c r="BZ35" s="21"/>
      <c r="CA35" s="21"/>
      <c r="CB35" s="21"/>
      <c r="CC35" s="21"/>
      <c r="CD35" s="21"/>
      <c r="CE35" s="21"/>
      <c r="CF35" s="21"/>
      <c r="CG35" s="21"/>
      <c r="CH35" s="21"/>
      <c r="CI35" s="21"/>
      <c r="CJ35" s="21"/>
      <c r="CK35" s="21"/>
      <c r="CL35" s="21"/>
      <c r="CM35" s="21"/>
      <c r="CN35" s="21"/>
      <c r="CO35" s="21"/>
      <c r="CP35" s="21"/>
      <c r="CQ35" s="21"/>
      <c r="CR35" s="21"/>
      <c r="CS35" s="21"/>
      <c r="CT35" s="21"/>
      <c r="CU35" s="21"/>
      <c r="CV35" s="21"/>
      <c r="CW35" s="21"/>
      <c r="CX35" s="21"/>
      <c r="CY35" s="21"/>
      <c r="CZ35" s="21"/>
      <c r="DA35" s="21"/>
      <c r="DB35" s="21"/>
      <c r="DC35" s="21"/>
      <c r="DD35" s="21"/>
      <c r="DE35" s="21"/>
      <c r="DF35" s="21"/>
      <c r="DG35" s="21"/>
      <c r="DH35" s="21"/>
      <c r="DI35" s="21"/>
      <c r="DJ35" s="21"/>
      <c r="DK35" s="21"/>
      <c r="DL35" s="21"/>
      <c r="DM35" s="21"/>
      <c r="DN35" s="21"/>
      <c r="DO35" s="21"/>
      <c r="DP35" s="21"/>
      <c r="DQ35" s="21"/>
      <c r="DR35" s="21"/>
      <c r="DS35" s="21"/>
      <c r="DT35" s="21"/>
      <c r="DU35" s="21"/>
      <c r="DV35" s="21"/>
      <c r="DW35" s="21"/>
      <c r="DX35" s="21"/>
      <c r="DY35" s="21"/>
      <c r="DZ35" s="21"/>
      <c r="EA35" s="21"/>
      <c r="EB35" s="21"/>
      <c r="EC35" s="21"/>
      <c r="ED35" s="21"/>
      <c r="EE35" s="21"/>
      <c r="EF35" s="21"/>
      <c r="EG35" s="21"/>
      <c r="EH35" s="21"/>
      <c r="EI35" s="21"/>
      <c r="EJ35" s="21"/>
      <c r="EK35" s="21"/>
      <c r="EL35" s="21"/>
      <c r="EM35" s="21"/>
      <c r="EN35" s="21"/>
      <c r="EO35" s="21"/>
      <c r="EP35" s="21"/>
      <c r="EQ35" s="21"/>
      <c r="ER35" s="21"/>
      <c r="ES35" s="21"/>
      <c r="ET35" s="21"/>
      <c r="EU35" s="21"/>
      <c r="EV35" s="21"/>
      <c r="EW35" s="21"/>
      <c r="EX35" s="21"/>
      <c r="EY35" s="21"/>
      <c r="EZ35" s="21"/>
      <c r="FA35" s="21"/>
      <c r="FB35" s="21"/>
      <c r="FC35" s="21"/>
      <c r="FD35" s="21"/>
      <c r="FE35" s="21"/>
      <c r="FF35" s="21"/>
      <c r="FG35" s="21"/>
      <c r="FH35" s="21"/>
      <c r="FI35" s="21"/>
      <c r="FJ35" s="21"/>
      <c r="FK35" s="21"/>
      <c r="FL35" s="21"/>
      <c r="FM35" s="21"/>
      <c r="FN35" s="21"/>
      <c r="FO35" s="21"/>
      <c r="FP35" s="21"/>
      <c r="FQ35" s="21"/>
      <c r="FR35" s="21"/>
      <c r="FS35" s="21"/>
      <c r="FT35" s="21"/>
      <c r="FU35" s="21"/>
      <c r="FV35" s="21"/>
      <c r="FW35" s="21"/>
      <c r="FX35" s="21"/>
      <c r="FY35" s="21"/>
      <c r="FZ35" s="21"/>
      <c r="GA35" s="21"/>
      <c r="GB35" s="21"/>
      <c r="GC35" s="21"/>
      <c r="GD35" s="21"/>
      <c r="GE35" s="21"/>
      <c r="GF35" s="21"/>
      <c r="GG35" s="21"/>
      <c r="GH35" s="21"/>
      <c r="GI35" s="21"/>
      <c r="GJ35" s="21"/>
      <c r="GK35" s="21"/>
      <c r="GL35" s="21"/>
      <c r="GM35" s="21"/>
      <c r="GN35" s="21"/>
      <c r="GO35" s="21"/>
      <c r="GP35" s="21"/>
      <c r="GQ35" s="21"/>
      <c r="GR35" s="21"/>
      <c r="GS35" s="21"/>
      <c r="GT35" s="21"/>
      <c r="GU35" s="21"/>
      <c r="GV35" s="21"/>
      <c r="GW35" s="21"/>
      <c r="GX35" s="21"/>
      <c r="GY35" s="21"/>
      <c r="GZ35" s="21"/>
      <c r="HA35" s="21"/>
      <c r="HB35" s="21"/>
      <c r="HC35" s="21"/>
      <c r="HD35" s="21"/>
      <c r="HE35" s="21"/>
      <c r="HF35" s="21"/>
      <c r="HG35" s="21"/>
      <c r="HH35" s="21"/>
      <c r="HI35" s="21"/>
      <c r="HJ35" s="21"/>
      <c r="HK35" s="21"/>
      <c r="HL35" s="21"/>
      <c r="HM35" s="21"/>
      <c r="HN35" s="21"/>
      <c r="HO35" s="21"/>
      <c r="HP35" s="21"/>
      <c r="HQ35" s="21"/>
      <c r="HR35" s="21"/>
      <c r="HS35" s="21"/>
      <c r="HT35" s="21"/>
      <c r="HU35" s="21"/>
      <c r="HV35" s="21"/>
      <c r="HW35" s="21"/>
      <c r="HX35" s="21"/>
      <c r="HY35" s="21"/>
      <c r="HZ35" s="21"/>
      <c r="IA35" s="21"/>
      <c r="IB35" s="21"/>
      <c r="IC35" s="21"/>
      <c r="ID35" s="21"/>
      <c r="IE35" s="21"/>
      <c r="IF35" s="21"/>
      <c r="IG35" s="21"/>
      <c r="IH35" s="21"/>
      <c r="II35" s="21"/>
      <c r="IJ35" s="21"/>
      <c r="IK35" s="21"/>
      <c r="IL35" s="21"/>
      <c r="IM35" s="21"/>
      <c r="IN35" s="21"/>
      <c r="IO35" s="21"/>
      <c r="IP35" s="21"/>
      <c r="IQ35" s="21"/>
      <c r="IR35" s="21"/>
      <c r="IS35" s="21"/>
      <c r="IT35" s="21"/>
      <c r="IU35" s="21"/>
      <c r="IV35" s="21"/>
      <c r="IW35" s="21"/>
      <c r="IX35" s="21"/>
      <c r="IY35" s="21"/>
      <c r="IZ35" s="21"/>
      <c r="JA35" s="21"/>
      <c r="JB35" s="21"/>
      <c r="JC35" s="21"/>
      <c r="JD35" s="21"/>
      <c r="JE35" s="21"/>
      <c r="JF35" s="21"/>
      <c r="JG35" s="21"/>
      <c r="JH35" s="21"/>
      <c r="JI35" s="21"/>
      <c r="JJ35" s="21"/>
      <c r="JK35" s="21"/>
      <c r="JL35" s="21"/>
      <c r="JM35" s="21"/>
      <c r="JN35" s="21"/>
      <c r="JO35" s="21"/>
      <c r="JP35" s="21"/>
      <c r="JQ35" s="21"/>
      <c r="JR35" s="21"/>
      <c r="JS35" s="21"/>
      <c r="JT35" s="21"/>
      <c r="JU35" s="21"/>
      <c r="JV35" s="21"/>
      <c r="JW35" s="21"/>
      <c r="JX35" s="21"/>
      <c r="JY35" s="21"/>
      <c r="JZ35" s="21"/>
      <c r="KA35" s="21"/>
      <c r="KB35" s="21"/>
      <c r="KC35" s="21"/>
      <c r="KD35" s="21"/>
      <c r="KE35" s="21"/>
      <c r="KF35" s="21"/>
      <c r="KG35" s="21"/>
      <c r="KH35" s="21"/>
      <c r="KI35" s="21"/>
      <c r="KJ35" s="21"/>
      <c r="KK35" s="21"/>
      <c r="KL35" s="21"/>
      <c r="KM35" s="21"/>
      <c r="KN35" s="21"/>
      <c r="KO35" s="21"/>
      <c r="KP35" s="21"/>
      <c r="KQ35" s="21"/>
      <c r="KR35" s="21"/>
      <c r="KS35" s="21"/>
      <c r="KT35" s="21"/>
      <c r="KU35" s="21"/>
      <c r="KV35" s="21"/>
      <c r="KW35" s="21"/>
      <c r="KX35" s="21"/>
      <c r="KY35" s="21"/>
      <c r="KZ35" s="21"/>
      <c r="LA35" s="21"/>
      <c r="LB35" s="21"/>
      <c r="LC35" s="21"/>
      <c r="LD35" s="21"/>
      <c r="LE35" s="21"/>
      <c r="LF35" s="21"/>
      <c r="LG35" s="21"/>
      <c r="LH35" s="21"/>
      <c r="LI35" s="21"/>
      <c r="LJ35" s="21"/>
      <c r="LK35" s="21"/>
      <c r="LL35" s="21"/>
      <c r="LM35" s="21"/>
      <c r="LN35" s="21"/>
      <c r="LO35" s="21"/>
      <c r="LP35" s="21"/>
      <c r="LQ35" s="21"/>
      <c r="LR35" s="21"/>
      <c r="LS35" s="21"/>
      <c r="LT35" s="21"/>
      <c r="LU35" s="21"/>
      <c r="LV35" s="21"/>
      <c r="LW35" s="21"/>
      <c r="LX35" s="21"/>
      <c r="LY35" s="21"/>
      <c r="LZ35" s="21"/>
      <c r="MA35" s="21"/>
      <c r="MB35" s="21"/>
      <c r="MC35" s="21"/>
      <c r="MD35" s="21"/>
      <c r="ME35" s="21"/>
      <c r="MF35" s="21"/>
      <c r="MG35" s="21"/>
      <c r="MH35" s="21"/>
      <c r="MI35" s="21"/>
      <c r="MJ35" s="21"/>
      <c r="MK35" s="21"/>
      <c r="ML35" s="21"/>
      <c r="MM35" s="21"/>
      <c r="MN35" s="21"/>
      <c r="MO35" s="21"/>
      <c r="MP35" s="21"/>
      <c r="MQ35" s="21"/>
      <c r="MR35" s="21"/>
      <c r="MS35" s="21"/>
      <c r="MT35" s="21"/>
      <c r="MU35" s="21"/>
      <c r="MV35" s="21"/>
      <c r="MW35" s="21"/>
      <c r="MX35" s="21"/>
      <c r="MY35" s="21"/>
      <c r="MZ35" s="21"/>
      <c r="NA35" s="21"/>
      <c r="NB35" s="21"/>
      <c r="NC35" s="21"/>
      <c r="ND35" s="21"/>
      <c r="NE35" s="21"/>
      <c r="NF35" s="21"/>
      <c r="NG35" s="21"/>
      <c r="NH35" s="21"/>
      <c r="NI35" s="21"/>
      <c r="NJ35" s="21"/>
      <c r="NK35" s="21"/>
      <c r="NL35" s="21"/>
      <c r="NM35" s="21"/>
      <c r="NN35" s="21"/>
      <c r="NO35" s="21"/>
      <c r="NP35" s="21"/>
      <c r="NQ35" s="21"/>
      <c r="NR35" s="21"/>
      <c r="NS35" s="21"/>
      <c r="NT35" s="21"/>
      <c r="NU35" s="21"/>
      <c r="NV35" s="21"/>
      <c r="NW35" s="21"/>
      <c r="NX35" s="21"/>
      <c r="NY35" s="21"/>
      <c r="NZ35" s="21"/>
      <c r="OA35" s="21"/>
      <c r="OB35" s="21"/>
      <c r="OC35" s="21"/>
      <c r="OD35" s="21"/>
      <c r="OE35" s="21"/>
      <c r="OF35" s="21"/>
      <c r="OG35" s="21"/>
      <c r="OH35" s="21"/>
      <c r="OI35" s="21"/>
      <c r="OJ35" s="21"/>
      <c r="OK35" s="21"/>
      <c r="OL35" s="21"/>
      <c r="OM35" s="21"/>
      <c r="ON35" s="21"/>
      <c r="OO35" s="21"/>
      <c r="OP35" s="21"/>
      <c r="OQ35" s="21"/>
      <c r="OR35" s="21"/>
      <c r="OS35" s="21"/>
      <c r="OT35" s="21"/>
      <c r="OU35" s="21"/>
      <c r="OV35" s="21"/>
      <c r="OW35" s="21"/>
      <c r="OX35" s="21"/>
      <c r="OY35" s="21"/>
      <c r="OZ35" s="21"/>
      <c r="PA35" s="21"/>
      <c r="PB35" s="21"/>
      <c r="PC35" s="21"/>
      <c r="PD35" s="21"/>
      <c r="PE35" s="21"/>
      <c r="PF35" s="21"/>
      <c r="PG35" s="21"/>
    </row>
    <row r="36" spans="1:423" s="22" customFormat="1" ht="20.25" customHeight="1" x14ac:dyDescent="0.15">
      <c r="A36" s="346" t="s">
        <v>276</v>
      </c>
      <c r="B36" s="7">
        <f t="shared" ref="B36:U36" si="23">B26-B35</f>
        <v>0</v>
      </c>
      <c r="C36" s="7">
        <f t="shared" si="23"/>
        <v>0</v>
      </c>
      <c r="D36" s="7">
        <f t="shared" si="23"/>
        <v>0</v>
      </c>
      <c r="E36" s="7">
        <f t="shared" si="23"/>
        <v>0</v>
      </c>
      <c r="F36" s="7">
        <f t="shared" si="23"/>
        <v>0</v>
      </c>
      <c r="G36" s="7">
        <f t="shared" si="23"/>
        <v>0</v>
      </c>
      <c r="H36" s="7">
        <f t="shared" si="23"/>
        <v>0</v>
      </c>
      <c r="I36" s="7">
        <f t="shared" si="23"/>
        <v>0</v>
      </c>
      <c r="J36" s="7">
        <f t="shared" si="23"/>
        <v>0</v>
      </c>
      <c r="K36" s="7">
        <f t="shared" si="23"/>
        <v>0</v>
      </c>
      <c r="L36" s="7">
        <f t="shared" si="23"/>
        <v>0</v>
      </c>
      <c r="M36" s="7">
        <f t="shared" si="23"/>
        <v>0</v>
      </c>
      <c r="N36" s="7">
        <f t="shared" si="23"/>
        <v>0</v>
      </c>
      <c r="O36" s="7">
        <f t="shared" si="23"/>
        <v>0</v>
      </c>
      <c r="P36" s="7">
        <f t="shared" si="23"/>
        <v>0</v>
      </c>
      <c r="Q36" s="7">
        <f t="shared" si="23"/>
        <v>0</v>
      </c>
      <c r="R36" s="7">
        <f t="shared" si="23"/>
        <v>0</v>
      </c>
      <c r="S36" s="7">
        <f t="shared" si="23"/>
        <v>0</v>
      </c>
      <c r="T36" s="7">
        <f t="shared" si="23"/>
        <v>0</v>
      </c>
      <c r="U36" s="7">
        <f t="shared" si="23"/>
        <v>0</v>
      </c>
      <c r="V36" s="98"/>
      <c r="W36" s="98"/>
      <c r="X36" s="98"/>
      <c r="Y36" s="98"/>
      <c r="Z36" s="98"/>
      <c r="AA36" s="98"/>
      <c r="AB36" s="98"/>
      <c r="AC36" s="98"/>
      <c r="AD36" s="98"/>
      <c r="AE36" s="98"/>
      <c r="AF36" s="21"/>
      <c r="AG36" s="21"/>
      <c r="AH36" s="21"/>
      <c r="AI36" s="21"/>
      <c r="AJ36" s="21"/>
      <c r="AK36" s="21"/>
      <c r="AL36" s="21"/>
      <c r="AM36" s="21"/>
      <c r="AN36" s="21"/>
      <c r="AO36" s="21"/>
      <c r="AP36" s="21"/>
      <c r="AQ36" s="21"/>
      <c r="AR36" s="21"/>
      <c r="AS36" s="21"/>
      <c r="AT36" s="21"/>
      <c r="AU36" s="21"/>
      <c r="AV36" s="21"/>
      <c r="AW36" s="21"/>
      <c r="AX36" s="21"/>
      <c r="AY36" s="21"/>
      <c r="AZ36" s="21"/>
      <c r="BA36" s="21"/>
      <c r="BB36" s="21"/>
      <c r="BC36" s="21"/>
      <c r="BD36" s="21"/>
      <c r="BE36" s="21"/>
      <c r="BF36" s="21"/>
      <c r="BG36" s="21"/>
      <c r="BH36" s="21"/>
      <c r="BI36" s="21"/>
      <c r="BJ36" s="21"/>
      <c r="BK36" s="21"/>
      <c r="BL36" s="21"/>
      <c r="BM36" s="21"/>
      <c r="BN36" s="21"/>
      <c r="BO36" s="21"/>
      <c r="BP36" s="21"/>
      <c r="BQ36" s="21"/>
      <c r="BR36" s="21"/>
      <c r="BS36" s="21"/>
      <c r="BT36" s="21"/>
      <c r="BU36" s="21"/>
      <c r="BV36" s="21"/>
      <c r="BW36" s="21"/>
      <c r="BX36" s="21"/>
      <c r="BY36" s="21"/>
      <c r="BZ36" s="21"/>
      <c r="CA36" s="21"/>
      <c r="CB36" s="21"/>
      <c r="CC36" s="21"/>
      <c r="CD36" s="21"/>
      <c r="CE36" s="21"/>
      <c r="CF36" s="21"/>
      <c r="CG36" s="21"/>
      <c r="CH36" s="21"/>
      <c r="CI36" s="21"/>
      <c r="CJ36" s="21"/>
      <c r="CK36" s="21"/>
      <c r="CL36" s="21"/>
      <c r="CM36" s="21"/>
      <c r="CN36" s="21"/>
      <c r="CO36" s="21"/>
      <c r="CP36" s="21"/>
      <c r="CQ36" s="21"/>
      <c r="CR36" s="21"/>
      <c r="CS36" s="21"/>
      <c r="CT36" s="21"/>
      <c r="CU36" s="21"/>
      <c r="CV36" s="21"/>
      <c r="CW36" s="21"/>
      <c r="CX36" s="21"/>
      <c r="CY36" s="21"/>
      <c r="CZ36" s="21"/>
      <c r="DA36" s="21"/>
      <c r="DB36" s="21"/>
      <c r="DC36" s="21"/>
      <c r="DD36" s="21"/>
      <c r="DE36" s="21"/>
      <c r="DF36" s="21"/>
      <c r="DG36" s="21"/>
      <c r="DH36" s="21"/>
      <c r="DI36" s="21"/>
      <c r="DJ36" s="21"/>
      <c r="DK36" s="21"/>
      <c r="DL36" s="21"/>
      <c r="DM36" s="21"/>
      <c r="DN36" s="21"/>
      <c r="DO36" s="21"/>
      <c r="DP36" s="21"/>
      <c r="DQ36" s="21"/>
      <c r="DR36" s="21"/>
      <c r="DS36" s="21"/>
      <c r="DT36" s="21"/>
      <c r="DU36" s="21"/>
      <c r="DV36" s="21"/>
      <c r="DW36" s="21"/>
      <c r="DX36" s="21"/>
      <c r="DY36" s="21"/>
      <c r="DZ36" s="21"/>
      <c r="EA36" s="21"/>
      <c r="EB36" s="21"/>
      <c r="EC36" s="21"/>
      <c r="ED36" s="21"/>
      <c r="EE36" s="21"/>
      <c r="EF36" s="21"/>
      <c r="EG36" s="21"/>
      <c r="EH36" s="21"/>
      <c r="EI36" s="21"/>
      <c r="EJ36" s="21"/>
      <c r="EK36" s="21"/>
      <c r="EL36" s="21"/>
      <c r="EM36" s="21"/>
      <c r="EN36" s="21"/>
      <c r="EO36" s="21"/>
      <c r="EP36" s="21"/>
      <c r="EQ36" s="21"/>
      <c r="ER36" s="21"/>
      <c r="ES36" s="21"/>
      <c r="ET36" s="21"/>
      <c r="EU36" s="21"/>
      <c r="EV36" s="21"/>
      <c r="EW36" s="21"/>
      <c r="EX36" s="21"/>
      <c r="EY36" s="21"/>
      <c r="EZ36" s="21"/>
      <c r="FA36" s="21"/>
      <c r="FB36" s="21"/>
      <c r="FC36" s="21"/>
      <c r="FD36" s="21"/>
      <c r="FE36" s="21"/>
      <c r="FF36" s="21"/>
      <c r="FG36" s="21"/>
      <c r="FH36" s="21"/>
      <c r="FI36" s="21"/>
      <c r="FJ36" s="21"/>
      <c r="FK36" s="21"/>
      <c r="FL36" s="21"/>
      <c r="FM36" s="21"/>
      <c r="FN36" s="21"/>
      <c r="FO36" s="21"/>
      <c r="FP36" s="21"/>
      <c r="FQ36" s="21"/>
      <c r="FR36" s="21"/>
      <c r="FS36" s="21"/>
      <c r="FT36" s="21"/>
      <c r="FU36" s="21"/>
      <c r="FV36" s="21"/>
      <c r="FW36" s="21"/>
      <c r="FX36" s="21"/>
      <c r="FY36" s="21"/>
      <c r="FZ36" s="21"/>
      <c r="GA36" s="21"/>
      <c r="GB36" s="21"/>
      <c r="GC36" s="21"/>
      <c r="GD36" s="21"/>
      <c r="GE36" s="21"/>
      <c r="GF36" s="21"/>
      <c r="GG36" s="21"/>
      <c r="GH36" s="21"/>
      <c r="GI36" s="21"/>
      <c r="GJ36" s="21"/>
      <c r="GK36" s="21"/>
      <c r="GL36" s="21"/>
      <c r="GM36" s="21"/>
      <c r="GN36" s="21"/>
      <c r="GO36" s="21"/>
      <c r="GP36" s="21"/>
      <c r="GQ36" s="21"/>
      <c r="GR36" s="21"/>
      <c r="GS36" s="21"/>
      <c r="GT36" s="21"/>
      <c r="GU36" s="21"/>
      <c r="GV36" s="21"/>
      <c r="GW36" s="21"/>
      <c r="GX36" s="21"/>
      <c r="GY36" s="21"/>
      <c r="GZ36" s="21"/>
      <c r="HA36" s="21"/>
      <c r="HB36" s="21"/>
      <c r="HC36" s="21"/>
      <c r="HD36" s="21"/>
      <c r="HE36" s="21"/>
      <c r="HF36" s="21"/>
      <c r="HG36" s="21"/>
      <c r="HH36" s="21"/>
      <c r="HI36" s="21"/>
      <c r="HJ36" s="21"/>
      <c r="HK36" s="21"/>
      <c r="HL36" s="21"/>
      <c r="HM36" s="21"/>
      <c r="HN36" s="21"/>
      <c r="HO36" s="21"/>
      <c r="HP36" s="21"/>
      <c r="HQ36" s="21"/>
      <c r="HR36" s="21"/>
      <c r="HS36" s="21"/>
      <c r="HT36" s="21"/>
      <c r="HU36" s="21"/>
      <c r="HV36" s="21"/>
      <c r="HW36" s="21"/>
      <c r="HX36" s="21"/>
      <c r="HY36" s="21"/>
      <c r="HZ36" s="21"/>
      <c r="IA36" s="21"/>
      <c r="IB36" s="21"/>
      <c r="IC36" s="21"/>
      <c r="ID36" s="21"/>
      <c r="IE36" s="21"/>
      <c r="IF36" s="21"/>
      <c r="IG36" s="21"/>
      <c r="IH36" s="21"/>
      <c r="II36" s="21"/>
      <c r="IJ36" s="21"/>
      <c r="IK36" s="21"/>
      <c r="IL36" s="21"/>
      <c r="IM36" s="21"/>
      <c r="IN36" s="21"/>
      <c r="IO36" s="21"/>
      <c r="IP36" s="21"/>
      <c r="IQ36" s="21"/>
      <c r="IR36" s="21"/>
      <c r="IS36" s="21"/>
      <c r="IT36" s="21"/>
      <c r="IU36" s="21"/>
      <c r="IV36" s="21"/>
      <c r="IW36" s="21"/>
      <c r="IX36" s="21"/>
      <c r="IY36" s="21"/>
      <c r="IZ36" s="21"/>
      <c r="JA36" s="21"/>
      <c r="JB36" s="21"/>
      <c r="JC36" s="21"/>
      <c r="JD36" s="21"/>
      <c r="JE36" s="21"/>
      <c r="JF36" s="21"/>
      <c r="JG36" s="21"/>
      <c r="JH36" s="21"/>
      <c r="JI36" s="21"/>
      <c r="JJ36" s="21"/>
      <c r="JK36" s="21"/>
      <c r="JL36" s="21"/>
      <c r="JM36" s="21"/>
      <c r="JN36" s="21"/>
      <c r="JO36" s="21"/>
      <c r="JP36" s="21"/>
      <c r="JQ36" s="21"/>
      <c r="JR36" s="21"/>
      <c r="JS36" s="21"/>
      <c r="JT36" s="21"/>
      <c r="JU36" s="21"/>
      <c r="JV36" s="21"/>
      <c r="JW36" s="21"/>
      <c r="JX36" s="21"/>
      <c r="JY36" s="21"/>
      <c r="JZ36" s="21"/>
      <c r="KA36" s="21"/>
      <c r="KB36" s="21"/>
      <c r="KC36" s="21"/>
      <c r="KD36" s="21"/>
      <c r="KE36" s="21"/>
      <c r="KF36" s="21"/>
      <c r="KG36" s="21"/>
      <c r="KH36" s="21"/>
      <c r="KI36" s="21"/>
      <c r="KJ36" s="21"/>
      <c r="KK36" s="21"/>
      <c r="KL36" s="21"/>
      <c r="KM36" s="21"/>
      <c r="KN36" s="21"/>
      <c r="KO36" s="21"/>
      <c r="KP36" s="21"/>
      <c r="KQ36" s="21"/>
      <c r="KR36" s="21"/>
      <c r="KS36" s="21"/>
      <c r="KT36" s="21"/>
      <c r="KU36" s="21"/>
      <c r="KV36" s="21"/>
      <c r="KW36" s="21"/>
      <c r="KX36" s="21"/>
      <c r="KY36" s="21"/>
      <c r="KZ36" s="21"/>
      <c r="LA36" s="21"/>
      <c r="LB36" s="21"/>
      <c r="LC36" s="21"/>
      <c r="LD36" s="21"/>
      <c r="LE36" s="21"/>
      <c r="LF36" s="21"/>
      <c r="LG36" s="21"/>
      <c r="LH36" s="21"/>
      <c r="LI36" s="21"/>
      <c r="LJ36" s="21"/>
      <c r="LK36" s="21"/>
      <c r="LL36" s="21"/>
      <c r="LM36" s="21"/>
      <c r="LN36" s="21"/>
      <c r="LO36" s="21"/>
      <c r="LP36" s="21"/>
      <c r="LQ36" s="21"/>
      <c r="LR36" s="21"/>
      <c r="LS36" s="21"/>
      <c r="LT36" s="21"/>
      <c r="LU36" s="21"/>
      <c r="LV36" s="21"/>
      <c r="LW36" s="21"/>
      <c r="LX36" s="21"/>
      <c r="LY36" s="21"/>
      <c r="LZ36" s="21"/>
      <c r="MA36" s="21"/>
      <c r="MB36" s="21"/>
      <c r="MC36" s="21"/>
      <c r="MD36" s="21"/>
      <c r="ME36" s="21"/>
      <c r="MF36" s="21"/>
      <c r="MG36" s="21"/>
      <c r="MH36" s="21"/>
      <c r="MI36" s="21"/>
      <c r="MJ36" s="21"/>
      <c r="MK36" s="21"/>
      <c r="ML36" s="21"/>
      <c r="MM36" s="21"/>
      <c r="MN36" s="21"/>
      <c r="MO36" s="21"/>
      <c r="MP36" s="21"/>
      <c r="MQ36" s="21"/>
      <c r="MR36" s="21"/>
      <c r="MS36" s="21"/>
      <c r="MT36" s="21"/>
      <c r="MU36" s="21"/>
      <c r="MV36" s="21"/>
      <c r="MW36" s="21"/>
      <c r="MX36" s="21"/>
      <c r="MY36" s="21"/>
      <c r="MZ36" s="21"/>
      <c r="NA36" s="21"/>
      <c r="NB36" s="21"/>
      <c r="NC36" s="21"/>
      <c r="ND36" s="21"/>
      <c r="NE36" s="21"/>
      <c r="NF36" s="21"/>
      <c r="NG36" s="21"/>
      <c r="NH36" s="21"/>
      <c r="NI36" s="21"/>
      <c r="NJ36" s="21"/>
      <c r="NK36" s="21"/>
      <c r="NL36" s="21"/>
      <c r="NM36" s="21"/>
      <c r="NN36" s="21"/>
      <c r="NO36" s="21"/>
      <c r="NP36" s="21"/>
      <c r="NQ36" s="21"/>
      <c r="NR36" s="21"/>
      <c r="NS36" s="21"/>
      <c r="NT36" s="21"/>
      <c r="NU36" s="21"/>
      <c r="NV36" s="21"/>
      <c r="NW36" s="21"/>
      <c r="NX36" s="21"/>
      <c r="NY36" s="21"/>
      <c r="NZ36" s="21"/>
      <c r="OA36" s="21"/>
      <c r="OB36" s="21"/>
      <c r="OC36" s="21"/>
      <c r="OD36" s="21"/>
      <c r="OE36" s="21"/>
      <c r="OF36" s="21"/>
      <c r="OG36" s="21"/>
      <c r="OH36" s="21"/>
      <c r="OI36" s="21"/>
      <c r="OJ36" s="21"/>
      <c r="OK36" s="21"/>
      <c r="OL36" s="21"/>
      <c r="OM36" s="21"/>
      <c r="ON36" s="21"/>
      <c r="OO36" s="21"/>
      <c r="OP36" s="21"/>
      <c r="OQ36" s="21"/>
      <c r="OR36" s="21"/>
      <c r="OS36" s="21"/>
      <c r="OT36" s="21"/>
      <c r="OU36" s="21"/>
      <c r="OV36" s="21"/>
      <c r="OW36" s="21"/>
      <c r="OX36" s="21"/>
      <c r="OY36" s="21"/>
      <c r="OZ36" s="21"/>
      <c r="PA36" s="21"/>
      <c r="PB36" s="21"/>
      <c r="PC36" s="21"/>
      <c r="PD36" s="21"/>
      <c r="PE36" s="21"/>
      <c r="PF36" s="21"/>
      <c r="PG36" s="21"/>
    </row>
    <row r="37" spans="1:423" x14ac:dyDescent="0.2">
      <c r="A37" s="100"/>
      <c r="B37" s="101"/>
      <c r="C37" s="101"/>
      <c r="D37" s="101"/>
      <c r="E37" s="101"/>
      <c r="F37" s="101"/>
      <c r="G37" s="101"/>
      <c r="H37" s="101"/>
      <c r="I37" s="101"/>
      <c r="J37" s="101"/>
      <c r="K37" s="101"/>
      <c r="L37" s="101"/>
      <c r="M37" s="101"/>
      <c r="N37" s="101"/>
      <c r="O37" s="101"/>
      <c r="P37" s="101"/>
      <c r="Q37" s="101"/>
      <c r="R37" s="101"/>
      <c r="S37" s="101"/>
      <c r="T37" s="101"/>
      <c r="U37" s="101"/>
      <c r="V37" s="101"/>
      <c r="W37" s="101"/>
      <c r="X37" s="101"/>
      <c r="Y37" s="101"/>
      <c r="Z37" s="101"/>
      <c r="AA37" s="101"/>
      <c r="AB37" s="101"/>
      <c r="AC37" s="101"/>
      <c r="AD37" s="101"/>
      <c r="AE37" s="101"/>
    </row>
    <row r="38" spans="1:423" x14ac:dyDescent="0.2">
      <c r="A38" s="100"/>
      <c r="B38" s="101"/>
      <c r="C38" s="101"/>
      <c r="D38" s="101"/>
      <c r="E38" s="101"/>
      <c r="F38" s="101"/>
      <c r="G38" s="101"/>
      <c r="H38" s="101"/>
      <c r="I38" s="101"/>
      <c r="J38" s="101"/>
      <c r="K38" s="101"/>
      <c r="L38" s="101"/>
      <c r="M38" s="101"/>
      <c r="N38" s="101"/>
      <c r="O38" s="101"/>
      <c r="P38" s="101"/>
      <c r="Q38" s="101"/>
      <c r="R38" s="101"/>
      <c r="S38" s="101"/>
      <c r="T38" s="101"/>
      <c r="U38" s="101"/>
      <c r="V38" s="101"/>
      <c r="W38" s="101"/>
      <c r="X38" s="101"/>
      <c r="Y38" s="101"/>
      <c r="Z38" s="101"/>
      <c r="AA38" s="101"/>
      <c r="AB38" s="101"/>
      <c r="AC38" s="101"/>
      <c r="AD38" s="101"/>
      <c r="AE38" s="101"/>
    </row>
    <row r="39" spans="1:423" ht="18.75" x14ac:dyDescent="0.2">
      <c r="A39" s="332" t="s">
        <v>244</v>
      </c>
      <c r="B39" s="331"/>
      <c r="C39" s="331"/>
      <c r="D39" s="331"/>
      <c r="E39" s="331"/>
      <c r="F39" s="331"/>
      <c r="G39" s="331"/>
      <c r="H39" s="331"/>
      <c r="I39" s="331"/>
      <c r="J39" s="331"/>
      <c r="K39" s="331"/>
      <c r="L39" s="331"/>
      <c r="M39" s="331"/>
      <c r="N39" s="331"/>
      <c r="O39" s="331"/>
      <c r="P39" s="331"/>
      <c r="Q39" s="331"/>
      <c r="R39" s="331"/>
      <c r="S39" s="331"/>
      <c r="T39" s="331"/>
      <c r="U39" s="331"/>
    </row>
    <row r="40" spans="1:423" x14ac:dyDescent="0.2">
      <c r="A40" s="102"/>
      <c r="B40" s="103"/>
    </row>
    <row r="41" spans="1:423" x14ac:dyDescent="0.2">
      <c r="A41" s="104"/>
      <c r="B41" s="105"/>
    </row>
    <row r="42" spans="1:423" x14ac:dyDescent="0.2">
      <c r="A42" s="104"/>
      <c r="B42" s="106"/>
    </row>
    <row r="44" spans="1:423" x14ac:dyDescent="0.2">
      <c r="B44" s="107"/>
    </row>
  </sheetData>
  <mergeCells count="22">
    <mergeCell ref="AN9:AO9"/>
    <mergeCell ref="AD9:AE9"/>
    <mergeCell ref="AF9:AG9"/>
    <mergeCell ref="AH9:AI9"/>
    <mergeCell ref="AJ9:AK9"/>
    <mergeCell ref="AL9:AM9"/>
    <mergeCell ref="T9:U9"/>
    <mergeCell ref="V9:W9"/>
    <mergeCell ref="X9:Y9"/>
    <mergeCell ref="Z9:AA9"/>
    <mergeCell ref="AB9:AC9"/>
    <mergeCell ref="R9:S9"/>
    <mergeCell ref="B9:C9"/>
    <mergeCell ref="D9:E9"/>
    <mergeCell ref="F9:G9"/>
    <mergeCell ref="H9:I9"/>
    <mergeCell ref="J9:K9"/>
    <mergeCell ref="A4:D6"/>
    <mergeCell ref="A2:D2"/>
    <mergeCell ref="L9:M9"/>
    <mergeCell ref="N9:O9"/>
    <mergeCell ref="P9:Q9"/>
  </mergeCells>
  <phoneticPr fontId="9" type="noConversion"/>
  <pageMargins left="0.17" right="0.17" top="0.74803149606299213" bottom="0.74803149606299213" header="0.31496062992125984" footer="0.31496062992125984"/>
  <pageSetup paperSize="8"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dimension ref="A1:DJ20"/>
  <sheetViews>
    <sheetView zoomScale="110" zoomScaleNormal="110" workbookViewId="0">
      <pane ySplit="1" topLeftCell="A2" activePane="bottomLeft" state="frozen"/>
      <selection activeCell="H24" sqref="H24"/>
      <selection pane="bottomLeft" activeCell="R19" sqref="R19"/>
    </sheetView>
  </sheetViews>
  <sheetFormatPr defaultColWidth="9.140625" defaultRowHeight="33.75" customHeight="1" x14ac:dyDescent="0.2"/>
  <cols>
    <col min="1" max="1" width="27.140625" customWidth="1"/>
    <col min="2" max="2" width="16.7109375" customWidth="1"/>
    <col min="3" max="3" width="11.85546875" style="86" customWidth="1"/>
    <col min="4" max="4" width="12.140625" style="86" customWidth="1"/>
    <col min="5" max="5" width="10.28515625" style="86" customWidth="1"/>
    <col min="6" max="20" width="11.28515625" style="86" bestFit="1" customWidth="1"/>
    <col min="21" max="21" width="13.7109375" style="86" bestFit="1" customWidth="1"/>
    <col min="22" max="22" width="11.28515625" style="86" bestFit="1" customWidth="1"/>
  </cols>
  <sheetData>
    <row r="1" spans="1:114" ht="16.899999999999999" customHeight="1" x14ac:dyDescent="0.2"/>
    <row r="2" spans="1:114" ht="33" customHeight="1" thickBot="1" x14ac:dyDescent="0.25">
      <c r="A2" s="417" t="s">
        <v>76</v>
      </c>
      <c r="B2" s="418"/>
      <c r="C2" s="419"/>
      <c r="D2" s="109"/>
    </row>
    <row r="3" spans="1:114" s="94" customFormat="1" ht="13.9" customHeight="1" thickTop="1" thickBot="1" x14ac:dyDescent="0.25">
      <c r="A3" s="110"/>
      <c r="B3" s="111"/>
      <c r="C3" s="112"/>
      <c r="D3" s="113"/>
      <c r="E3" s="113"/>
      <c r="F3" s="113"/>
      <c r="G3" s="113"/>
      <c r="H3" s="113"/>
      <c r="I3" s="113"/>
      <c r="J3" s="113"/>
      <c r="K3" s="113"/>
      <c r="L3" s="113"/>
      <c r="M3" s="113"/>
      <c r="N3" s="113"/>
      <c r="O3" s="113"/>
      <c r="P3" s="113"/>
      <c r="Q3" s="113"/>
      <c r="R3" s="113"/>
      <c r="S3" s="113"/>
      <c r="T3" s="113"/>
      <c r="U3" s="113"/>
      <c r="V3" s="113"/>
    </row>
    <row r="4" spans="1:114" ht="63" customHeight="1" thickTop="1" thickBot="1" x14ac:dyDescent="0.25">
      <c r="A4" s="420" t="s">
        <v>149</v>
      </c>
      <c r="B4" s="421"/>
      <c r="C4" s="421"/>
      <c r="D4" s="422"/>
      <c r="E4" s="109"/>
    </row>
    <row r="5" spans="1:114" ht="18.75" customHeight="1" thickTop="1" x14ac:dyDescent="0.2"/>
    <row r="6" spans="1:114" s="21" customFormat="1" ht="28.15" customHeight="1" x14ac:dyDescent="0.2">
      <c r="A6" s="241" t="s">
        <v>225</v>
      </c>
      <c r="B6" s="347" t="s">
        <v>29</v>
      </c>
      <c r="C6" s="33">
        <v>1</v>
      </c>
      <c r="D6" s="33">
        <v>2</v>
      </c>
      <c r="E6" s="33">
        <v>3</v>
      </c>
      <c r="F6" s="33">
        <v>4</v>
      </c>
      <c r="G6" s="33">
        <v>5</v>
      </c>
      <c r="H6" s="33">
        <v>6</v>
      </c>
      <c r="I6" s="33">
        <v>7</v>
      </c>
      <c r="J6" s="33">
        <v>8</v>
      </c>
      <c r="K6" s="33">
        <v>9</v>
      </c>
      <c r="L6" s="33">
        <v>10</v>
      </c>
      <c r="M6" s="33">
        <v>11</v>
      </c>
      <c r="N6" s="33">
        <v>12</v>
      </c>
      <c r="O6" s="33">
        <v>13</v>
      </c>
      <c r="P6" s="33">
        <v>14</v>
      </c>
      <c r="Q6" s="33">
        <v>15</v>
      </c>
      <c r="R6" s="33">
        <v>16</v>
      </c>
      <c r="S6" s="33">
        <v>17</v>
      </c>
      <c r="T6" s="33">
        <v>18</v>
      </c>
      <c r="U6" s="33">
        <v>19</v>
      </c>
      <c r="V6" s="33">
        <v>20</v>
      </c>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row>
    <row r="7" spans="1:114" s="21" customFormat="1" ht="13.5" customHeight="1" x14ac:dyDescent="0.2">
      <c r="A7" s="249" t="s">
        <v>24</v>
      </c>
      <c r="B7" s="210">
        <f>NPV(B$15,C7:V7)</f>
        <v>0</v>
      </c>
      <c r="C7" s="12">
        <f>'Operativni P&amp;T'!B26</f>
        <v>0</v>
      </c>
      <c r="D7" s="12">
        <f>'Operativni P&amp;T'!C26</f>
        <v>0</v>
      </c>
      <c r="E7" s="12">
        <f>'Operativni P&amp;T'!D26</f>
        <v>0</v>
      </c>
      <c r="F7" s="12">
        <f>'Operativni P&amp;T'!E26</f>
        <v>0</v>
      </c>
      <c r="G7" s="12">
        <f>'Operativni P&amp;T'!F26</f>
        <v>0</v>
      </c>
      <c r="H7" s="12">
        <f>'Operativni P&amp;T'!G26</f>
        <v>0</v>
      </c>
      <c r="I7" s="12">
        <f>'Operativni P&amp;T'!H26</f>
        <v>0</v>
      </c>
      <c r="J7" s="12">
        <f>'Operativni P&amp;T'!I26</f>
        <v>0</v>
      </c>
      <c r="K7" s="12">
        <f>'Operativni P&amp;T'!J26</f>
        <v>0</v>
      </c>
      <c r="L7" s="12">
        <f>'Operativni P&amp;T'!K26</f>
        <v>0</v>
      </c>
      <c r="M7" s="12">
        <f>'Operativni P&amp;T'!L26</f>
        <v>0</v>
      </c>
      <c r="N7" s="12">
        <f>'Operativni P&amp;T'!M26</f>
        <v>0</v>
      </c>
      <c r="O7" s="12">
        <f>'Operativni P&amp;T'!N26</f>
        <v>0</v>
      </c>
      <c r="P7" s="12">
        <f>'Operativni P&amp;T'!O26</f>
        <v>0</v>
      </c>
      <c r="Q7" s="12">
        <f>'Operativni P&amp;T'!P26</f>
        <v>0</v>
      </c>
      <c r="R7" s="12">
        <f>'Operativni P&amp;T'!Q26</f>
        <v>0</v>
      </c>
      <c r="S7" s="12">
        <f>'Operativni P&amp;T'!R26</f>
        <v>0</v>
      </c>
      <c r="T7" s="12">
        <f>'Operativni P&amp;T'!S26</f>
        <v>0</v>
      </c>
      <c r="U7" s="12">
        <f>'Operativni P&amp;T'!T26</f>
        <v>0</v>
      </c>
      <c r="V7" s="12">
        <f>'Operativni P&amp;T'!U26</f>
        <v>0</v>
      </c>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row>
    <row r="8" spans="1:114" s="21" customFormat="1" ht="26.25" customHeight="1" x14ac:dyDescent="0.2">
      <c r="A8" s="280" t="s">
        <v>258</v>
      </c>
      <c r="B8" s="210">
        <f>NPV(B$15,C8:V8)</f>
        <v>0</v>
      </c>
      <c r="C8" s="16">
        <f>'Investicijski troškovi'!B34</f>
        <v>0</v>
      </c>
      <c r="D8" s="16">
        <f>'Investicijski troškovi'!C34</f>
        <v>0</v>
      </c>
      <c r="E8" s="16">
        <f>'Investicijski troškovi'!D34</f>
        <v>0</v>
      </c>
      <c r="F8" s="16">
        <f>'Investicijski troškovi'!E34</f>
        <v>0</v>
      </c>
      <c r="G8" s="16">
        <f>'Investicijski troškovi'!F34</f>
        <v>0</v>
      </c>
      <c r="H8" s="16">
        <f>'Investicijski troškovi'!G34</f>
        <v>0</v>
      </c>
      <c r="I8" s="16">
        <f>'Investicijski troškovi'!H34</f>
        <v>0</v>
      </c>
      <c r="J8" s="16">
        <f>'Investicijski troškovi'!I34</f>
        <v>0</v>
      </c>
      <c r="K8" s="16">
        <f>'Investicijski troškovi'!J34</f>
        <v>0</v>
      </c>
      <c r="L8" s="16">
        <f>'Investicijski troškovi'!K34</f>
        <v>0</v>
      </c>
      <c r="M8" s="16">
        <f>'Investicijski troškovi'!L34</f>
        <v>0</v>
      </c>
      <c r="N8" s="16">
        <f>'Investicijski troškovi'!M34</f>
        <v>0</v>
      </c>
      <c r="O8" s="16">
        <f>'Investicijski troškovi'!N34</f>
        <v>0</v>
      </c>
      <c r="P8" s="16">
        <f>'Investicijski troškovi'!O34</f>
        <v>0</v>
      </c>
      <c r="Q8" s="16">
        <f>'Investicijski troškovi'!P34</f>
        <v>0</v>
      </c>
      <c r="R8" s="16">
        <f>'Investicijski troškovi'!Q34</f>
        <v>0</v>
      </c>
      <c r="S8" s="16">
        <f>'Investicijski troškovi'!R34</f>
        <v>0</v>
      </c>
      <c r="T8" s="16">
        <f>'Investicijski troškovi'!S34</f>
        <v>0</v>
      </c>
      <c r="U8" s="16">
        <f>'Investicijski troškovi'!T34</f>
        <v>0</v>
      </c>
      <c r="V8" s="16">
        <f>'Investicijski troškovi'!U34</f>
        <v>0</v>
      </c>
      <c r="W8" s="114"/>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row>
    <row r="9" spans="1:114" s="22" customFormat="1" ht="20.25" customHeight="1" x14ac:dyDescent="0.2">
      <c r="A9" s="250" t="s">
        <v>25</v>
      </c>
      <c r="B9" s="7"/>
      <c r="C9" s="13">
        <f>SUM(C7:C8)</f>
        <v>0</v>
      </c>
      <c r="D9" s="13">
        <f t="shared" ref="D9:V9" si="0">SUM(D7:D8)</f>
        <v>0</v>
      </c>
      <c r="E9" s="13">
        <f t="shared" si="0"/>
        <v>0</v>
      </c>
      <c r="F9" s="13">
        <f t="shared" si="0"/>
        <v>0</v>
      </c>
      <c r="G9" s="13">
        <f t="shared" si="0"/>
        <v>0</v>
      </c>
      <c r="H9" s="13">
        <f t="shared" si="0"/>
        <v>0</v>
      </c>
      <c r="I9" s="13">
        <f t="shared" si="0"/>
        <v>0</v>
      </c>
      <c r="J9" s="13">
        <f t="shared" si="0"/>
        <v>0</v>
      </c>
      <c r="K9" s="13">
        <f t="shared" si="0"/>
        <v>0</v>
      </c>
      <c r="L9" s="13">
        <f t="shared" si="0"/>
        <v>0</v>
      </c>
      <c r="M9" s="13">
        <f t="shared" si="0"/>
        <v>0</v>
      </c>
      <c r="N9" s="13">
        <f t="shared" si="0"/>
        <v>0</v>
      </c>
      <c r="O9" s="13">
        <f t="shared" si="0"/>
        <v>0</v>
      </c>
      <c r="P9" s="13">
        <f t="shared" si="0"/>
        <v>0</v>
      </c>
      <c r="Q9" s="13">
        <f t="shared" si="0"/>
        <v>0</v>
      </c>
      <c r="R9" s="13">
        <f t="shared" si="0"/>
        <v>0</v>
      </c>
      <c r="S9" s="13">
        <f t="shared" si="0"/>
        <v>0</v>
      </c>
      <c r="T9" s="13">
        <f t="shared" si="0"/>
        <v>0</v>
      </c>
      <c r="U9" s="13">
        <f t="shared" si="0"/>
        <v>0</v>
      </c>
      <c r="V9" s="13">
        <f t="shared" si="0"/>
        <v>0</v>
      </c>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row>
    <row r="10" spans="1:114" s="21" customFormat="1" ht="15" customHeight="1" x14ac:dyDescent="0.2">
      <c r="A10" s="249" t="s">
        <v>26</v>
      </c>
      <c r="B10" s="210">
        <f>NPV(B$15,C10:V10)</f>
        <v>0</v>
      </c>
      <c r="C10" s="12">
        <f>'Operativni P&amp;T'!B35</f>
        <v>0</v>
      </c>
      <c r="D10" s="12">
        <f>'Operativni P&amp;T'!C35</f>
        <v>0</v>
      </c>
      <c r="E10" s="12">
        <f>'Operativni P&amp;T'!D35</f>
        <v>0</v>
      </c>
      <c r="F10" s="12">
        <f>'Operativni P&amp;T'!E35</f>
        <v>0</v>
      </c>
      <c r="G10" s="12">
        <f>'Operativni P&amp;T'!F35</f>
        <v>0</v>
      </c>
      <c r="H10" s="12">
        <f>'Operativni P&amp;T'!G35</f>
        <v>0</v>
      </c>
      <c r="I10" s="12">
        <f>'Operativni P&amp;T'!H35</f>
        <v>0</v>
      </c>
      <c r="J10" s="12">
        <f>'Operativni P&amp;T'!I35</f>
        <v>0</v>
      </c>
      <c r="K10" s="12">
        <f>'Operativni P&amp;T'!J35</f>
        <v>0</v>
      </c>
      <c r="L10" s="12">
        <f>'Operativni P&amp;T'!K35</f>
        <v>0</v>
      </c>
      <c r="M10" s="12">
        <f>'Operativni P&amp;T'!L35</f>
        <v>0</v>
      </c>
      <c r="N10" s="12">
        <f>'Operativni P&amp;T'!M35</f>
        <v>0</v>
      </c>
      <c r="O10" s="12">
        <f>'Operativni P&amp;T'!N35</f>
        <v>0</v>
      </c>
      <c r="P10" s="12">
        <f>'Operativni P&amp;T'!O35</f>
        <v>0</v>
      </c>
      <c r="Q10" s="12">
        <f>'Operativni P&amp;T'!P35</f>
        <v>0</v>
      </c>
      <c r="R10" s="12">
        <f>'Operativni P&amp;T'!Q35</f>
        <v>0</v>
      </c>
      <c r="S10" s="12">
        <f>'Operativni P&amp;T'!R35</f>
        <v>0</v>
      </c>
      <c r="T10" s="12">
        <f>'Operativni P&amp;T'!S35</f>
        <v>0</v>
      </c>
      <c r="U10" s="12">
        <f>'Operativni P&amp;T'!T35</f>
        <v>0</v>
      </c>
      <c r="V10" s="12">
        <f>'Operativni P&amp;T'!U35</f>
        <v>0</v>
      </c>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row>
    <row r="11" spans="1:114" s="21" customFormat="1" ht="15" customHeight="1" x14ac:dyDescent="0.2">
      <c r="A11" s="249" t="s">
        <v>19</v>
      </c>
      <c r="B11" s="210">
        <f>NPV(B$15,C11:V11)</f>
        <v>0</v>
      </c>
      <c r="C11" s="16">
        <f>'Investicijski troškovi'!B33</f>
        <v>0</v>
      </c>
      <c r="D11" s="16">
        <f>'Investicijski troškovi'!C33</f>
        <v>0</v>
      </c>
      <c r="E11" s="16">
        <f>'Investicijski troškovi'!D33</f>
        <v>0</v>
      </c>
      <c r="F11" s="16">
        <f>'Investicijski troškovi'!E33</f>
        <v>0</v>
      </c>
      <c r="G11" s="16">
        <f>'Investicijski troškovi'!F33</f>
        <v>0</v>
      </c>
      <c r="H11" s="16">
        <f>'Investicijski troškovi'!G33</f>
        <v>0</v>
      </c>
      <c r="I11" s="16">
        <f>'Investicijski troškovi'!H33</f>
        <v>0</v>
      </c>
      <c r="J11" s="16">
        <f>'Investicijski troškovi'!I33</f>
        <v>0</v>
      </c>
      <c r="K11" s="16">
        <f>'Investicijski troškovi'!J33</f>
        <v>0</v>
      </c>
      <c r="L11" s="16">
        <f>'Investicijski troškovi'!K33</f>
        <v>0</v>
      </c>
      <c r="M11" s="16">
        <f>'Investicijski troškovi'!L33</f>
        <v>0</v>
      </c>
      <c r="N11" s="16">
        <f>'Investicijski troškovi'!M33</f>
        <v>0</v>
      </c>
      <c r="O11" s="16">
        <f>'Investicijski troškovi'!N33</f>
        <v>0</v>
      </c>
      <c r="P11" s="16">
        <f>'Investicijski troškovi'!O33</f>
        <v>0</v>
      </c>
      <c r="Q11" s="16">
        <f>'Investicijski troškovi'!P33</f>
        <v>0</v>
      </c>
      <c r="R11" s="16">
        <f>'Investicijski troškovi'!Q33</f>
        <v>0</v>
      </c>
      <c r="S11" s="16">
        <f>'Investicijski troškovi'!R33</f>
        <v>0</v>
      </c>
      <c r="T11" s="16">
        <f>'Investicijski troškovi'!S33</f>
        <v>0</v>
      </c>
      <c r="U11" s="16">
        <f>'Investicijski troškovi'!T33</f>
        <v>0</v>
      </c>
      <c r="V11" s="16">
        <f>'Investicijski troškovi'!U33</f>
        <v>0</v>
      </c>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row>
    <row r="12" spans="1:114" s="21" customFormat="1" ht="15" customHeight="1" x14ac:dyDescent="0.2">
      <c r="A12" s="249" t="s">
        <v>18</v>
      </c>
      <c r="B12" s="210">
        <f>NPV(B$15,C12:V12)</f>
        <v>0</v>
      </c>
      <c r="C12" s="12">
        <f>'Investicijski troškovi'!B32-'Investicijski troškovi'!B31</f>
        <v>0</v>
      </c>
      <c r="D12" s="12">
        <f>'Investicijski troškovi'!C32-'Investicijski troškovi'!C31</f>
        <v>0</v>
      </c>
      <c r="E12" s="12">
        <f>'Investicijski troškovi'!D32-'Investicijski troškovi'!D31</f>
        <v>0</v>
      </c>
      <c r="F12" s="12">
        <f>'Investicijski troškovi'!E32-'Investicijski troškovi'!E31</f>
        <v>0</v>
      </c>
      <c r="G12" s="12">
        <f>'Investicijski troškovi'!F32-'Investicijski troškovi'!F31</f>
        <v>0</v>
      </c>
      <c r="H12" s="12">
        <f>'Investicijski troškovi'!G32-'Investicijski troškovi'!G31</f>
        <v>0</v>
      </c>
      <c r="I12" s="12">
        <f>'Investicijski troškovi'!H32-'Investicijski troškovi'!H31</f>
        <v>0</v>
      </c>
      <c r="J12" s="12">
        <f>'Investicijski troškovi'!I32-'Investicijski troškovi'!I31</f>
        <v>0</v>
      </c>
      <c r="K12" s="12">
        <f>'Investicijski troškovi'!J32-'Investicijski troškovi'!J31</f>
        <v>0</v>
      </c>
      <c r="L12" s="12">
        <f>'Investicijski troškovi'!K32-'Investicijski troškovi'!K31</f>
        <v>0</v>
      </c>
      <c r="M12" s="12">
        <f>'Investicijski troškovi'!L32-'Investicijski troškovi'!L31</f>
        <v>0</v>
      </c>
      <c r="N12" s="12">
        <f>'Investicijski troškovi'!M32-'Investicijski troškovi'!M31</f>
        <v>0</v>
      </c>
      <c r="O12" s="12">
        <f>'Investicijski troškovi'!N32-'Investicijski troškovi'!N31</f>
        <v>0</v>
      </c>
      <c r="P12" s="12">
        <f>'Investicijski troškovi'!O32-'Investicijski troškovi'!O31</f>
        <v>0</v>
      </c>
      <c r="Q12" s="12">
        <f>'Investicijski troškovi'!P32-'Investicijski troškovi'!P31</f>
        <v>0</v>
      </c>
      <c r="R12" s="12">
        <f>'Investicijski troškovi'!Q32-'Investicijski troškovi'!Q31</f>
        <v>0</v>
      </c>
      <c r="S12" s="12">
        <f>'Investicijski troškovi'!R32-'Investicijski troškovi'!R31</f>
        <v>0</v>
      </c>
      <c r="T12" s="12">
        <f>'Investicijski troškovi'!S32-'Investicijski troškovi'!S31</f>
        <v>0</v>
      </c>
      <c r="U12" s="12">
        <f>'Investicijski troškovi'!T32-'Investicijski troškovi'!T31</f>
        <v>0</v>
      </c>
      <c r="V12" s="12">
        <f>'Investicijski troškovi'!U32-'Investicijski troškovi'!U31</f>
        <v>0</v>
      </c>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row>
    <row r="13" spans="1:114" s="22" customFormat="1" ht="15" customHeight="1" x14ac:dyDescent="0.2">
      <c r="A13" s="250" t="s">
        <v>27</v>
      </c>
      <c r="B13" s="63"/>
      <c r="C13" s="13">
        <f t="shared" ref="C13:V13" si="1">SUM(C10:C12)</f>
        <v>0</v>
      </c>
      <c r="D13" s="13">
        <f t="shared" si="1"/>
        <v>0</v>
      </c>
      <c r="E13" s="13">
        <f t="shared" si="1"/>
        <v>0</v>
      </c>
      <c r="F13" s="13">
        <f t="shared" si="1"/>
        <v>0</v>
      </c>
      <c r="G13" s="13">
        <f t="shared" si="1"/>
        <v>0</v>
      </c>
      <c r="H13" s="13">
        <f t="shared" si="1"/>
        <v>0</v>
      </c>
      <c r="I13" s="13">
        <f t="shared" si="1"/>
        <v>0</v>
      </c>
      <c r="J13" s="13">
        <f t="shared" si="1"/>
        <v>0</v>
      </c>
      <c r="K13" s="13">
        <f t="shared" si="1"/>
        <v>0</v>
      </c>
      <c r="L13" s="13">
        <f t="shared" si="1"/>
        <v>0</v>
      </c>
      <c r="M13" s="13">
        <f t="shared" si="1"/>
        <v>0</v>
      </c>
      <c r="N13" s="13">
        <f t="shared" si="1"/>
        <v>0</v>
      </c>
      <c r="O13" s="13">
        <f t="shared" si="1"/>
        <v>0</v>
      </c>
      <c r="P13" s="13">
        <f t="shared" si="1"/>
        <v>0</v>
      </c>
      <c r="Q13" s="13">
        <f t="shared" si="1"/>
        <v>0</v>
      </c>
      <c r="R13" s="13">
        <f t="shared" si="1"/>
        <v>0</v>
      </c>
      <c r="S13" s="13">
        <f t="shared" si="1"/>
        <v>0</v>
      </c>
      <c r="T13" s="13">
        <f t="shared" si="1"/>
        <v>0</v>
      </c>
      <c r="U13" s="13">
        <f t="shared" si="1"/>
        <v>0</v>
      </c>
      <c r="V13" s="13">
        <f t="shared" si="1"/>
        <v>0</v>
      </c>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row>
    <row r="14" spans="1:114" s="116" customFormat="1" ht="27" customHeight="1" thickBot="1" x14ac:dyDescent="0.25">
      <c r="A14" s="252" t="s">
        <v>232</v>
      </c>
      <c r="B14" s="115"/>
      <c r="C14" s="13">
        <f t="shared" ref="C14:V14" si="2">C9-C13</f>
        <v>0</v>
      </c>
      <c r="D14" s="13">
        <f t="shared" si="2"/>
        <v>0</v>
      </c>
      <c r="E14" s="13">
        <f t="shared" si="2"/>
        <v>0</v>
      </c>
      <c r="F14" s="13">
        <f t="shared" si="2"/>
        <v>0</v>
      </c>
      <c r="G14" s="13">
        <f t="shared" si="2"/>
        <v>0</v>
      </c>
      <c r="H14" s="13">
        <f t="shared" si="2"/>
        <v>0</v>
      </c>
      <c r="I14" s="13">
        <f t="shared" si="2"/>
        <v>0</v>
      </c>
      <c r="J14" s="13">
        <f t="shared" si="2"/>
        <v>0</v>
      </c>
      <c r="K14" s="13">
        <f t="shared" si="2"/>
        <v>0</v>
      </c>
      <c r="L14" s="13">
        <f t="shared" si="2"/>
        <v>0</v>
      </c>
      <c r="M14" s="13">
        <f t="shared" si="2"/>
        <v>0</v>
      </c>
      <c r="N14" s="13">
        <f t="shared" si="2"/>
        <v>0</v>
      </c>
      <c r="O14" s="13">
        <f t="shared" si="2"/>
        <v>0</v>
      </c>
      <c r="P14" s="13">
        <f t="shared" si="2"/>
        <v>0</v>
      </c>
      <c r="Q14" s="13">
        <f t="shared" si="2"/>
        <v>0</v>
      </c>
      <c r="R14" s="13">
        <f t="shared" si="2"/>
        <v>0</v>
      </c>
      <c r="S14" s="13">
        <f t="shared" si="2"/>
        <v>0</v>
      </c>
      <c r="T14" s="13">
        <f t="shared" si="2"/>
        <v>0</v>
      </c>
      <c r="U14" s="13">
        <f t="shared" si="2"/>
        <v>0</v>
      </c>
      <c r="V14" s="13">
        <f t="shared" si="2"/>
        <v>0</v>
      </c>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row>
    <row r="15" spans="1:114" s="22" customFormat="1" ht="15" customHeight="1" thickTop="1" thickBot="1" x14ac:dyDescent="0.25">
      <c r="A15" s="251" t="s">
        <v>23</v>
      </c>
      <c r="B15" s="211">
        <v>0.04</v>
      </c>
      <c r="C15" s="117"/>
      <c r="D15" s="98"/>
      <c r="E15" s="98"/>
      <c r="F15" s="98"/>
      <c r="G15" s="98"/>
      <c r="H15" s="98"/>
      <c r="I15" s="98"/>
      <c r="J15" s="98"/>
      <c r="K15" s="98"/>
      <c r="L15" s="98"/>
      <c r="M15" s="98"/>
      <c r="N15" s="98"/>
      <c r="O15" s="98"/>
      <c r="P15" s="98"/>
      <c r="Q15" s="98"/>
      <c r="R15" s="98"/>
      <c r="S15" s="98"/>
      <c r="T15" s="98"/>
      <c r="U15" s="98"/>
      <c r="V15" s="98"/>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row>
    <row r="16" spans="1:114" s="22" customFormat="1" ht="15" customHeight="1" thickTop="1" thickBot="1" x14ac:dyDescent="0.25">
      <c r="A16" s="251" t="s">
        <v>1</v>
      </c>
      <c r="B16" s="35">
        <f>NPV(B$15,C14:V14)</f>
        <v>0</v>
      </c>
      <c r="C16" s="413"/>
      <c r="D16" s="414"/>
      <c r="E16" s="414"/>
      <c r="F16" s="414"/>
      <c r="G16" s="414"/>
      <c r="H16" s="414"/>
      <c r="I16" s="414"/>
      <c r="J16" s="414"/>
      <c r="K16" s="414"/>
      <c r="L16" s="414"/>
      <c r="M16" s="414"/>
      <c r="N16" s="414"/>
      <c r="O16" s="414"/>
      <c r="P16" s="414"/>
      <c r="Q16" s="414"/>
      <c r="R16" s="414"/>
      <c r="S16" s="414"/>
      <c r="T16" s="414"/>
      <c r="U16" s="414"/>
      <c r="V16" s="414"/>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row>
    <row r="17" spans="1:114" s="22" customFormat="1" ht="15" customHeight="1" thickTop="1" thickBot="1" x14ac:dyDescent="0.25">
      <c r="A17" s="326" t="s">
        <v>2</v>
      </c>
      <c r="B17" s="327" t="e">
        <f>IRR(C14:V14)</f>
        <v>#NUM!</v>
      </c>
      <c r="C17" s="415"/>
      <c r="D17" s="416"/>
      <c r="E17" s="416"/>
      <c r="F17" s="416"/>
      <c r="G17" s="416"/>
      <c r="H17" s="416"/>
      <c r="I17" s="416"/>
      <c r="J17" s="416"/>
      <c r="K17" s="416"/>
      <c r="L17" s="416"/>
      <c r="M17" s="416"/>
      <c r="N17" s="416"/>
      <c r="O17" s="416"/>
      <c r="P17" s="416"/>
      <c r="Q17" s="416"/>
      <c r="R17" s="416"/>
      <c r="S17" s="416"/>
      <c r="T17" s="416"/>
      <c r="U17" s="416"/>
      <c r="V17" s="416"/>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row>
    <row r="18" spans="1:114" s="8" customFormat="1" ht="15" hidden="1" customHeight="1" x14ac:dyDescent="0.2">
      <c r="A18" s="118" t="s">
        <v>38</v>
      </c>
      <c r="B18" s="11" t="e">
        <f>-B16/B12</f>
        <v>#DIV/0!</v>
      </c>
      <c r="C18" s="119"/>
      <c r="D18" s="59"/>
      <c r="E18" s="59"/>
      <c r="F18" s="59"/>
      <c r="G18" s="59"/>
      <c r="H18" s="59"/>
      <c r="I18" s="59"/>
      <c r="J18" s="59"/>
      <c r="K18" s="59"/>
      <c r="L18" s="59"/>
      <c r="M18" s="59"/>
      <c r="N18" s="59"/>
      <c r="O18" s="59"/>
      <c r="P18" s="59"/>
      <c r="Q18" s="59"/>
      <c r="R18" s="59"/>
      <c r="S18" s="59"/>
      <c r="T18" s="59"/>
      <c r="U18" s="59"/>
      <c r="V18" s="59"/>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row>
    <row r="19" spans="1:114" ht="33.75" customHeight="1" thickTop="1" x14ac:dyDescent="0.2"/>
    <row r="20" spans="1:114" ht="33.75" customHeight="1" x14ac:dyDescent="0.2">
      <c r="C20" s="120"/>
    </row>
  </sheetData>
  <mergeCells count="4">
    <mergeCell ref="C16:V16"/>
    <mergeCell ref="C17:V17"/>
    <mergeCell ref="A2:C2"/>
    <mergeCell ref="A4:D4"/>
  </mergeCells>
  <phoneticPr fontId="9" type="noConversion"/>
  <pageMargins left="0.74803149606299213" right="0.55000000000000004" top="0.98425196850393704" bottom="0.98425196850393704" header="0.51181102362204722" footer="0.51181102362204722"/>
  <pageSetup paperSize="8"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dimension ref="A2:G25"/>
  <sheetViews>
    <sheetView topLeftCell="A15" zoomScale="120" zoomScaleNormal="120" workbookViewId="0">
      <selection activeCell="F6" sqref="F6"/>
    </sheetView>
  </sheetViews>
  <sheetFormatPr defaultColWidth="9.140625" defaultRowHeight="12.75" x14ac:dyDescent="0.2"/>
  <cols>
    <col min="1" max="1" width="8.42578125" customWidth="1"/>
    <col min="2" max="2" width="28.28515625" customWidth="1"/>
    <col min="3" max="3" width="21" customWidth="1"/>
    <col min="4" max="4" width="14.7109375" customWidth="1"/>
    <col min="5" max="5" width="18.28515625" customWidth="1"/>
    <col min="6" max="6" width="58.42578125" customWidth="1"/>
    <col min="8" max="8" width="11.28515625" customWidth="1"/>
    <col min="11" max="11" width="26.42578125" customWidth="1"/>
  </cols>
  <sheetData>
    <row r="2" spans="1:7" ht="58.5" customHeight="1" thickBot="1" x14ac:dyDescent="0.25">
      <c r="B2" s="423" t="s">
        <v>266</v>
      </c>
      <c r="C2" s="424"/>
      <c r="D2" s="425"/>
    </row>
    <row r="3" spans="1:7" ht="24" customHeight="1" thickTop="1" thickBot="1" x14ac:dyDescent="0.25"/>
    <row r="4" spans="1:7" s="21" customFormat="1" ht="9.75" thickTop="1" thickBot="1" x14ac:dyDescent="0.2">
      <c r="A4" s="429" t="s">
        <v>120</v>
      </c>
      <c r="B4" s="431" t="s">
        <v>119</v>
      </c>
      <c r="C4" s="432"/>
      <c r="D4" s="426" t="s">
        <v>11</v>
      </c>
      <c r="E4" s="427" t="s">
        <v>12</v>
      </c>
    </row>
    <row r="5" spans="1:7" s="21" customFormat="1" ht="42" customHeight="1" thickTop="1" thickBot="1" x14ac:dyDescent="0.2">
      <c r="A5" s="430"/>
      <c r="B5" s="433"/>
      <c r="C5" s="434"/>
      <c r="D5" s="426"/>
      <c r="E5" s="427"/>
    </row>
    <row r="6" spans="1:7" s="21" customFormat="1" ht="30.75" customHeight="1" thickTop="1" x14ac:dyDescent="0.15">
      <c r="A6" s="121">
        <v>1</v>
      </c>
      <c r="B6" s="253" t="s">
        <v>9</v>
      </c>
      <c r="C6" s="254">
        <v>20</v>
      </c>
      <c r="D6" s="255"/>
      <c r="E6" s="256"/>
    </row>
    <row r="7" spans="1:7" s="21" customFormat="1" ht="25.5" customHeight="1" x14ac:dyDescent="0.15">
      <c r="A7" s="122">
        <v>2</v>
      </c>
      <c r="B7" s="257" t="s">
        <v>10</v>
      </c>
      <c r="C7" s="258">
        <v>0.04</v>
      </c>
      <c r="D7" s="259"/>
      <c r="E7" s="260"/>
    </row>
    <row r="8" spans="1:7" s="21" customFormat="1" ht="23.25" customHeight="1" x14ac:dyDescent="0.2">
      <c r="A8" s="122">
        <v>3</v>
      </c>
      <c r="B8" s="435" t="s">
        <v>233</v>
      </c>
      <c r="C8" s="435"/>
      <c r="D8" s="262">
        <f>FNPVC!C12+FNPVC!D12+FNPVC!E12+FNPVC!F12+FNPVC!G12+FNPVC!H12+FNPVC!I12+FNPVC!J12+FNPVC!K12+FNPVC!L12</f>
        <v>0</v>
      </c>
      <c r="E8" s="260"/>
    </row>
    <row r="9" spans="1:7" s="21" customFormat="1" ht="26.25" customHeight="1" x14ac:dyDescent="0.2">
      <c r="A9" s="122">
        <v>4</v>
      </c>
      <c r="B9" s="435" t="s">
        <v>234</v>
      </c>
      <c r="C9" s="435"/>
      <c r="D9" s="259"/>
      <c r="E9" s="263">
        <f>FNPVC!B12</f>
        <v>0</v>
      </c>
    </row>
    <row r="10" spans="1:7" s="21" customFormat="1" ht="26.25" customHeight="1" x14ac:dyDescent="0.15">
      <c r="A10" s="122">
        <v>5</v>
      </c>
      <c r="B10" s="428" t="s">
        <v>256</v>
      </c>
      <c r="C10" s="428"/>
      <c r="D10" s="262">
        <f>FNPVC!V8</f>
        <v>0</v>
      </c>
      <c r="E10" s="260"/>
    </row>
    <row r="11" spans="1:7" s="21" customFormat="1" ht="22.5" customHeight="1" x14ac:dyDescent="0.15">
      <c r="A11" s="122">
        <v>6</v>
      </c>
      <c r="B11" s="428" t="s">
        <v>257</v>
      </c>
      <c r="C11" s="428"/>
      <c r="D11" s="259"/>
      <c r="E11" s="263">
        <f>FNPVC!B8</f>
        <v>0</v>
      </c>
    </row>
    <row r="12" spans="1:7" s="21" customFormat="1" ht="25.5" customHeight="1" x14ac:dyDescent="0.15">
      <c r="A12" s="122">
        <v>7</v>
      </c>
      <c r="B12" s="428" t="s">
        <v>235</v>
      </c>
      <c r="C12" s="428"/>
      <c r="D12" s="259"/>
      <c r="E12" s="263">
        <f>FNPVC!B7</f>
        <v>0</v>
      </c>
    </row>
    <row r="13" spans="1:7" s="21" customFormat="1" ht="24.75" customHeight="1" x14ac:dyDescent="0.15">
      <c r="A13" s="122">
        <v>8</v>
      </c>
      <c r="B13" s="428" t="s">
        <v>236</v>
      </c>
      <c r="C13" s="428"/>
      <c r="D13" s="259"/>
      <c r="E13" s="263">
        <f>FNPVC!B10+FNPVC!B11</f>
        <v>0</v>
      </c>
    </row>
    <row r="14" spans="1:7" s="21" customFormat="1" ht="37.5" customHeight="1" x14ac:dyDescent="0.15">
      <c r="A14" s="122">
        <v>9</v>
      </c>
      <c r="B14" s="428" t="s">
        <v>255</v>
      </c>
      <c r="C14" s="428"/>
      <c r="D14" s="259"/>
      <c r="E14" s="263">
        <f>E12+E11-E13</f>
        <v>0</v>
      </c>
      <c r="G14" s="123"/>
    </row>
    <row r="15" spans="1:7" s="21" customFormat="1" ht="36" customHeight="1" x14ac:dyDescent="0.15">
      <c r="A15" s="122">
        <v>10</v>
      </c>
      <c r="B15" s="428" t="s">
        <v>237</v>
      </c>
      <c r="C15" s="428"/>
      <c r="D15" s="259"/>
      <c r="E15" s="263">
        <f>IF(E14&gt;0,E9-E14,E9)</f>
        <v>0</v>
      </c>
    </row>
    <row r="16" spans="1:7" s="21" customFormat="1" ht="27" customHeight="1" thickBot="1" x14ac:dyDescent="0.2">
      <c r="A16" s="124">
        <v>11</v>
      </c>
      <c r="B16" s="264" t="s">
        <v>13</v>
      </c>
      <c r="C16" s="265" t="e">
        <f>IF(E15/E9&lt;0,1,E15/E9)</f>
        <v>#DIV/0!</v>
      </c>
      <c r="D16" s="266"/>
      <c r="E16" s="267"/>
    </row>
    <row r="17" spans="1:5" s="21" customFormat="1" ht="23.25" customHeight="1" thickBot="1" x14ac:dyDescent="0.2">
      <c r="A17" s="125"/>
      <c r="B17" s="126"/>
      <c r="C17" s="127"/>
      <c r="D17" s="128"/>
      <c r="E17" s="128"/>
    </row>
    <row r="18" spans="1:5" s="21" customFormat="1" ht="22.9" customHeight="1" thickBot="1" x14ac:dyDescent="0.2">
      <c r="A18" s="268"/>
      <c r="B18" s="273" t="s">
        <v>122</v>
      </c>
      <c r="C18" s="274" t="s">
        <v>121</v>
      </c>
    </row>
    <row r="19" spans="1:5" s="21" customFormat="1" ht="43.5" customHeight="1" x14ac:dyDescent="0.2">
      <c r="A19" s="275" t="s">
        <v>3</v>
      </c>
      <c r="B19" s="269" t="s">
        <v>264</v>
      </c>
      <c r="C19" s="334">
        <f>'Investicijski troškovi'!B35+'Investicijski troškovi'!C35+'Investicijski troškovi'!D35+'Investicijski troškovi'!E35+'Investicijski troškovi'!F35+'Investicijski troškovi'!G35+'Investicijski troškovi'!H35</f>
        <v>0</v>
      </c>
    </row>
    <row r="20" spans="1:5" s="21" customFormat="1" ht="19.5" customHeight="1" x14ac:dyDescent="0.15">
      <c r="A20" s="276">
        <v>13</v>
      </c>
      <c r="B20" s="330" t="s">
        <v>14</v>
      </c>
      <c r="C20" s="335" t="e">
        <f>C16</f>
        <v>#DIV/0!</v>
      </c>
    </row>
    <row r="21" spans="1:5" s="21" customFormat="1" ht="35.25" customHeight="1" x14ac:dyDescent="0.15">
      <c r="A21" s="276">
        <v>14</v>
      </c>
      <c r="B21" s="270" t="s">
        <v>15</v>
      </c>
      <c r="C21" s="336" t="e">
        <f>C19*C20</f>
        <v>#DIV/0!</v>
      </c>
    </row>
    <row r="22" spans="1:5" s="21" customFormat="1" ht="36.75" customHeight="1" x14ac:dyDescent="0.2">
      <c r="A22" s="276">
        <v>15</v>
      </c>
      <c r="B22" s="261" t="s">
        <v>211</v>
      </c>
      <c r="C22" s="335">
        <v>0.7</v>
      </c>
      <c r="D22" s="129"/>
    </row>
    <row r="23" spans="1:5" s="21" customFormat="1" ht="35.25" customHeight="1" x14ac:dyDescent="0.15">
      <c r="A23" s="277">
        <v>16</v>
      </c>
      <c r="B23" s="271" t="s">
        <v>263</v>
      </c>
      <c r="C23" s="337" t="e">
        <f>C20*C22</f>
        <v>#DIV/0!</v>
      </c>
      <c r="D23" s="129"/>
    </row>
    <row r="24" spans="1:5" s="21" customFormat="1" ht="91.5" customHeight="1" thickBot="1" x14ac:dyDescent="0.25">
      <c r="A24" s="278">
        <v>17</v>
      </c>
      <c r="B24" s="272" t="s">
        <v>265</v>
      </c>
      <c r="C24" s="338" t="e">
        <f>C21*C22</f>
        <v>#DIV/0!</v>
      </c>
    </row>
    <row r="25" spans="1:5" ht="15.75" x14ac:dyDescent="0.25">
      <c r="B25" s="333"/>
    </row>
  </sheetData>
  <mergeCells count="13">
    <mergeCell ref="A4:A5"/>
    <mergeCell ref="B4:C5"/>
    <mergeCell ref="B8:C8"/>
    <mergeCell ref="B9:C9"/>
    <mergeCell ref="B10:C10"/>
    <mergeCell ref="B2:D2"/>
    <mergeCell ref="D4:D5"/>
    <mergeCell ref="E4:E5"/>
    <mergeCell ref="B14:C14"/>
    <mergeCell ref="B15:C15"/>
    <mergeCell ref="B11:C11"/>
    <mergeCell ref="B12:C12"/>
    <mergeCell ref="B13:C13"/>
  </mergeCells>
  <phoneticPr fontId="9" type="noConversion"/>
  <pageMargins left="0.7" right="0.7" top="0.75" bottom="0.75" header="0.3" footer="0.3"/>
  <pageSetup paperSize="8"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Foglio4"/>
  <dimension ref="A2:DK21"/>
  <sheetViews>
    <sheetView topLeftCell="A2" zoomScale="120" zoomScaleNormal="120" workbookViewId="0">
      <selection activeCell="I7" sqref="I7"/>
    </sheetView>
  </sheetViews>
  <sheetFormatPr defaultColWidth="9.140625" defaultRowHeight="12.75" x14ac:dyDescent="0.2"/>
  <cols>
    <col min="1" max="1" width="44.28515625" customWidth="1"/>
    <col min="2" max="2" width="19.7109375" customWidth="1"/>
    <col min="3" max="3" width="18" customWidth="1"/>
    <col min="4" max="4" width="14" bestFit="1" customWidth="1"/>
    <col min="5" max="5" width="12.85546875" bestFit="1" customWidth="1"/>
    <col min="6" max="8" width="11" customWidth="1"/>
  </cols>
  <sheetData>
    <row r="2" spans="1:115" ht="37.15" customHeight="1" thickBot="1" x14ac:dyDescent="0.25">
      <c r="A2" s="436" t="s">
        <v>123</v>
      </c>
      <c r="B2" s="437"/>
      <c r="C2" s="438"/>
    </row>
    <row r="3" spans="1:115" ht="21.6" customHeight="1" thickTop="1" thickBot="1" x14ac:dyDescent="0.25"/>
    <row r="4" spans="1:115" s="21" customFormat="1" ht="24" customHeight="1" thickTop="1" thickBot="1" x14ac:dyDescent="0.2">
      <c r="A4" s="130" t="s">
        <v>147</v>
      </c>
      <c r="B4" s="130" t="s">
        <v>37</v>
      </c>
      <c r="C4" s="130">
        <v>1</v>
      </c>
      <c r="D4" s="130">
        <v>2</v>
      </c>
      <c r="E4" s="131">
        <v>3</v>
      </c>
      <c r="F4" s="131">
        <v>4</v>
      </c>
      <c r="G4" s="131">
        <v>5</v>
      </c>
      <c r="H4" s="131">
        <v>6</v>
      </c>
      <c r="I4" s="131">
        <v>7</v>
      </c>
    </row>
    <row r="5" spans="1:115" s="21" customFormat="1" ht="15" customHeight="1" thickTop="1" x14ac:dyDescent="0.15">
      <c r="A5" s="132" t="s">
        <v>72</v>
      </c>
      <c r="B5" s="133">
        <f>C5+D5+E5+F5+G5+H5</f>
        <v>0</v>
      </c>
      <c r="C5" s="145"/>
      <c r="D5" s="145"/>
      <c r="E5" s="145"/>
      <c r="F5" s="145"/>
      <c r="G5" s="145"/>
      <c r="H5" s="145"/>
      <c r="I5" s="145"/>
    </row>
    <row r="6" spans="1:115" s="21" customFormat="1" ht="13.15" customHeight="1" x14ac:dyDescent="0.15">
      <c r="A6" s="134" t="s">
        <v>73</v>
      </c>
      <c r="B6" s="135">
        <f>C6+D6+E6+F6+G6+H6</f>
        <v>0</v>
      </c>
      <c r="C6" s="146">
        <f>'Investicijski troškovi'!B35</f>
        <v>0</v>
      </c>
      <c r="D6" s="146">
        <f>'Investicijski troškovi'!C35</f>
        <v>0</v>
      </c>
      <c r="E6" s="146">
        <f>'Investicijski troškovi'!D35</f>
        <v>0</v>
      </c>
      <c r="F6" s="146">
        <f>'Investicijski troškovi'!E35</f>
        <v>0</v>
      </c>
      <c r="G6" s="146">
        <f>'Investicijski troškovi'!F35</f>
        <v>0</v>
      </c>
      <c r="H6" s="146">
        <f>'Investicijski troškovi'!G35</f>
        <v>0</v>
      </c>
      <c r="I6" s="146">
        <f>'Investicijski troškovi'!H35</f>
        <v>0</v>
      </c>
    </row>
    <row r="7" spans="1:115" s="21" customFormat="1" ht="13.15" customHeight="1" x14ac:dyDescent="0.15">
      <c r="A7" s="311" t="s">
        <v>250</v>
      </c>
      <c r="B7" s="309">
        <f>B5+B6</f>
        <v>0</v>
      </c>
      <c r="C7" s="309">
        <f t="shared" ref="C7:H7" si="0">C5+C6</f>
        <v>0</v>
      </c>
      <c r="D7" s="309">
        <f t="shared" si="0"/>
        <v>0</v>
      </c>
      <c r="E7" s="309">
        <f t="shared" si="0"/>
        <v>0</v>
      </c>
      <c r="F7" s="309">
        <f t="shared" si="0"/>
        <v>0</v>
      </c>
      <c r="G7" s="309">
        <f t="shared" si="0"/>
        <v>0</v>
      </c>
      <c r="H7" s="309">
        <f t="shared" si="0"/>
        <v>0</v>
      </c>
      <c r="I7" s="309">
        <f t="shared" ref="I7" si="1">I5+I6</f>
        <v>0</v>
      </c>
    </row>
    <row r="8" spans="1:115" s="21" customFormat="1" ht="24.75" customHeight="1" x14ac:dyDescent="0.15">
      <c r="A8" s="439" t="s">
        <v>146</v>
      </c>
      <c r="B8" s="440"/>
      <c r="C8" s="440"/>
      <c r="D8" s="440"/>
      <c r="E8" s="440"/>
      <c r="F8" s="440"/>
      <c r="G8" s="440"/>
      <c r="H8" s="440"/>
    </row>
    <row r="9" spans="1:115" s="21" customFormat="1" ht="13.15" customHeight="1" thickBot="1" x14ac:dyDescent="0.2"/>
    <row r="10" spans="1:115" s="21" customFormat="1" ht="27.6" customHeight="1" thickTop="1" thickBot="1" x14ac:dyDescent="0.2">
      <c r="A10" s="136" t="s">
        <v>74</v>
      </c>
      <c r="B10" s="136" t="s">
        <v>37</v>
      </c>
      <c r="C10" s="136">
        <v>1</v>
      </c>
      <c r="D10" s="136">
        <v>2</v>
      </c>
      <c r="E10" s="136">
        <v>3</v>
      </c>
      <c r="F10" s="136">
        <v>4</v>
      </c>
      <c r="G10" s="136">
        <v>5</v>
      </c>
      <c r="H10" s="136">
        <v>6</v>
      </c>
      <c r="I10" s="136">
        <v>7</v>
      </c>
    </row>
    <row r="11" spans="1:115" s="21" customFormat="1" ht="13.15" customHeight="1" thickTop="1" x14ac:dyDescent="0.15">
      <c r="A11" s="137" t="s">
        <v>30</v>
      </c>
      <c r="B11" s="138" t="e">
        <f>SUM(C11:H11)</f>
        <v>#DIV/0!</v>
      </c>
      <c r="C11" s="133" t="e">
        <f>'EU Doprinos'!C23*'Izvori financiranja'!C6</f>
        <v>#DIV/0!</v>
      </c>
      <c r="D11" s="133" t="e">
        <f>'EU Doprinos'!C23*'Izvori financiranja'!D6</f>
        <v>#DIV/0!</v>
      </c>
      <c r="E11" s="133" t="e">
        <f>'EU Doprinos'!C23*'Izvori financiranja'!E6</f>
        <v>#DIV/0!</v>
      </c>
      <c r="F11" s="133" t="e">
        <f>'EU Doprinos'!C23*'Izvori financiranja'!F6</f>
        <v>#DIV/0!</v>
      </c>
      <c r="G11" s="133" t="e">
        <f>'EU Doprinos'!C23*'Izvori financiranja'!G6</f>
        <v>#DIV/0!</v>
      </c>
      <c r="H11" s="133" t="e">
        <f>'EU Doprinos'!C23*'Izvori financiranja'!H6</f>
        <v>#DIV/0!</v>
      </c>
      <c r="I11" s="133" t="e">
        <f>'EU Doprinos'!C23*'Izvori financiranja'!I6</f>
        <v>#DIV/0!</v>
      </c>
    </row>
    <row r="12" spans="1:115" s="22" customFormat="1" ht="13.15" customHeight="1" x14ac:dyDescent="0.15">
      <c r="A12" s="32" t="s">
        <v>31</v>
      </c>
      <c r="B12" s="139" t="e">
        <f>SUM(C12:H12)</f>
        <v>#DIV/0!</v>
      </c>
      <c r="C12" s="147" t="e">
        <f>C7-C11</f>
        <v>#DIV/0!</v>
      </c>
      <c r="D12" s="147" t="e">
        <f t="shared" ref="D12:H12" si="2">D7-D11</f>
        <v>#DIV/0!</v>
      </c>
      <c r="E12" s="147" t="e">
        <f t="shared" si="2"/>
        <v>#DIV/0!</v>
      </c>
      <c r="F12" s="147" t="e">
        <f t="shared" si="2"/>
        <v>#DIV/0!</v>
      </c>
      <c r="G12" s="147" t="e">
        <f t="shared" si="2"/>
        <v>#DIV/0!</v>
      </c>
      <c r="H12" s="147" t="e">
        <f t="shared" si="2"/>
        <v>#DIV/0!</v>
      </c>
      <c r="I12" s="147" t="e">
        <f t="shared" ref="I12" si="3">I7-I11</f>
        <v>#DIV/0!</v>
      </c>
      <c r="J12" s="21"/>
      <c r="K12" s="21"/>
      <c r="L12" s="21"/>
      <c r="M12" s="21"/>
      <c r="N12" s="21"/>
      <c r="O12" s="21"/>
      <c r="P12" s="21"/>
      <c r="Q12" s="21"/>
      <c r="R12" s="21"/>
      <c r="S12" s="21"/>
      <c r="T12" s="21"/>
      <c r="U12" s="21"/>
      <c r="V12" s="21"/>
      <c r="W12" s="21"/>
      <c r="X12" s="21"/>
      <c r="Y12" s="21"/>
      <c r="Z12" s="21"/>
      <c r="AA12" s="21"/>
      <c r="AB12" s="21"/>
      <c r="AC12" s="21"/>
      <c r="AD12" s="21"/>
      <c r="AE12" s="21"/>
      <c r="AF12" s="21"/>
      <c r="AG12" s="21"/>
      <c r="AH12" s="21"/>
      <c r="AI12" s="21"/>
      <c r="AJ12" s="21"/>
      <c r="AK12" s="21"/>
      <c r="AL12" s="21"/>
      <c r="AM12" s="21"/>
      <c r="AN12" s="21"/>
      <c r="AO12" s="21"/>
      <c r="AP12" s="21"/>
      <c r="AQ12" s="21"/>
      <c r="AR12" s="21"/>
      <c r="AS12" s="21"/>
      <c r="AT12" s="21"/>
      <c r="AU12" s="21"/>
      <c r="AV12" s="21"/>
      <c r="AW12" s="21"/>
      <c r="AX12" s="21"/>
      <c r="AY12" s="21"/>
      <c r="AZ12" s="21"/>
      <c r="BA12" s="21"/>
      <c r="BB12" s="21"/>
      <c r="BC12" s="21"/>
      <c r="BD12" s="21"/>
      <c r="BE12" s="21"/>
      <c r="BF12" s="21"/>
      <c r="BG12" s="21"/>
      <c r="BH12" s="21"/>
      <c r="BI12" s="21"/>
      <c r="BJ12" s="21"/>
      <c r="BK12" s="21"/>
      <c r="BL12" s="21"/>
      <c r="BM12" s="21"/>
      <c r="BN12" s="21"/>
      <c r="BO12" s="21"/>
      <c r="BP12" s="21"/>
      <c r="BQ12" s="21"/>
      <c r="BR12" s="21"/>
      <c r="BS12" s="21"/>
      <c r="BT12" s="21"/>
      <c r="BU12" s="21"/>
      <c r="BV12" s="21"/>
      <c r="BW12" s="21"/>
      <c r="BX12" s="21"/>
      <c r="BY12" s="21"/>
      <c r="BZ12" s="21"/>
      <c r="CA12" s="21"/>
      <c r="CB12" s="21"/>
      <c r="CC12" s="21"/>
      <c r="CD12" s="21"/>
      <c r="CE12" s="21"/>
      <c r="CF12" s="21"/>
      <c r="CG12" s="21"/>
      <c r="CH12" s="21"/>
      <c r="CI12" s="21"/>
      <c r="CJ12" s="21"/>
      <c r="CK12" s="21"/>
      <c r="CL12" s="21"/>
      <c r="CM12" s="21"/>
      <c r="CN12" s="21"/>
      <c r="CO12" s="21"/>
      <c r="CP12" s="21"/>
      <c r="CQ12" s="21"/>
      <c r="CR12" s="21"/>
      <c r="CS12" s="21"/>
      <c r="CT12" s="21"/>
      <c r="CU12" s="21"/>
      <c r="CV12" s="21"/>
      <c r="CW12" s="21"/>
      <c r="CX12" s="21"/>
      <c r="CY12" s="21"/>
      <c r="CZ12" s="21"/>
      <c r="DA12" s="21"/>
      <c r="DB12" s="21"/>
      <c r="DC12" s="21"/>
      <c r="DD12" s="21"/>
      <c r="DE12" s="21"/>
      <c r="DF12" s="21"/>
      <c r="DG12" s="21"/>
      <c r="DH12" s="21"/>
      <c r="DI12" s="21"/>
      <c r="DJ12" s="21"/>
      <c r="DK12" s="21"/>
    </row>
    <row r="13" spans="1:115" s="21" customFormat="1" ht="13.15" customHeight="1" x14ac:dyDescent="0.15">
      <c r="A13" s="32" t="s">
        <v>87</v>
      </c>
      <c r="B13" s="139">
        <f>SUM(C13:H13)</f>
        <v>0</v>
      </c>
      <c r="C13" s="148"/>
      <c r="D13" s="148"/>
      <c r="E13" s="148"/>
      <c r="F13" s="148"/>
      <c r="G13" s="148"/>
      <c r="H13" s="148"/>
      <c r="I13" s="148"/>
    </row>
    <row r="14" spans="1:115" s="21" customFormat="1" ht="13.15" customHeight="1" x14ac:dyDescent="0.15">
      <c r="A14" s="140" t="s">
        <v>37</v>
      </c>
      <c r="B14" s="141" t="e">
        <f>SUM(C14:H14)</f>
        <v>#DIV/0!</v>
      </c>
      <c r="C14" s="142" t="e">
        <f t="shared" ref="C14:H14" si="4">SUM(C11:C13)</f>
        <v>#DIV/0!</v>
      </c>
      <c r="D14" s="142" t="e">
        <f t="shared" si="4"/>
        <v>#DIV/0!</v>
      </c>
      <c r="E14" s="142" t="e">
        <f t="shared" si="4"/>
        <v>#DIV/0!</v>
      </c>
      <c r="F14" s="142" t="e">
        <f t="shared" si="4"/>
        <v>#DIV/0!</v>
      </c>
      <c r="G14" s="142" t="e">
        <f t="shared" si="4"/>
        <v>#DIV/0!</v>
      </c>
      <c r="H14" s="142" t="e">
        <f t="shared" si="4"/>
        <v>#DIV/0!</v>
      </c>
      <c r="I14" s="142" t="e">
        <f t="shared" ref="I14" si="5">SUM(I11:I13)</f>
        <v>#DIV/0!</v>
      </c>
    </row>
    <row r="15" spans="1:115" x14ac:dyDescent="0.2">
      <c r="C15" s="143"/>
      <c r="D15" s="143"/>
      <c r="E15" s="143"/>
    </row>
    <row r="16" spans="1:115" x14ac:dyDescent="0.2">
      <c r="C16" s="107"/>
      <c r="D16" s="107"/>
      <c r="E16" s="107"/>
    </row>
    <row r="17" spans="2:4" x14ac:dyDescent="0.2">
      <c r="B17" s="144"/>
    </row>
    <row r="18" spans="2:4" x14ac:dyDescent="0.2">
      <c r="B18" s="144"/>
    </row>
    <row r="21" spans="2:4" x14ac:dyDescent="0.2">
      <c r="D21" s="144"/>
    </row>
  </sheetData>
  <mergeCells count="2">
    <mergeCell ref="A2:C2"/>
    <mergeCell ref="A8:H8"/>
  </mergeCells>
  <phoneticPr fontId="0" type="noConversion"/>
  <pageMargins left="0.74803149606299213" right="0.74803149606299213" top="0.98425196850393704" bottom="0.98425196850393704" header="0.51181102362204722" footer="0.51181102362204722"/>
  <pageSetup paperSize="8"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5"/>
  <dimension ref="A1:IC29"/>
  <sheetViews>
    <sheetView zoomScale="110" zoomScaleNormal="110" workbookViewId="0">
      <pane ySplit="1" topLeftCell="A7" activePane="bottomLeft" state="frozen"/>
      <selection activeCell="H24" sqref="H24"/>
      <selection pane="bottomLeft" activeCell="D29" sqref="D29"/>
    </sheetView>
  </sheetViews>
  <sheetFormatPr defaultColWidth="9.140625" defaultRowHeight="12" x14ac:dyDescent="0.2"/>
  <cols>
    <col min="1" max="1" width="37.7109375" style="149" customWidth="1"/>
    <col min="2" max="21" width="12.42578125" style="149" customWidth="1"/>
    <col min="22" max="16384" width="9.140625" style="149"/>
  </cols>
  <sheetData>
    <row r="1" spans="1:237" ht="12.75" thickBot="1" x14ac:dyDescent="0.25"/>
    <row r="2" spans="1:237" ht="27" customHeight="1" thickTop="1" thickBot="1" x14ac:dyDescent="0.25">
      <c r="A2" s="441" t="s">
        <v>75</v>
      </c>
      <c r="B2" s="442"/>
      <c r="C2" s="442"/>
      <c r="D2" s="443"/>
    </row>
    <row r="3" spans="1:237" customFormat="1" ht="15.6" customHeight="1" thickTop="1" thickBot="1" x14ac:dyDescent="0.25"/>
    <row r="4" spans="1:237" ht="9.6" customHeight="1" thickTop="1" x14ac:dyDescent="0.2">
      <c r="A4" s="444" t="s">
        <v>188</v>
      </c>
      <c r="B4" s="445"/>
      <c r="C4" s="445"/>
      <c r="D4" s="446"/>
    </row>
    <row r="5" spans="1:237" ht="9.6" customHeight="1" x14ac:dyDescent="0.2">
      <c r="A5" s="447"/>
      <c r="B5" s="448"/>
      <c r="C5" s="448"/>
      <c r="D5" s="449"/>
    </row>
    <row r="6" spans="1:237" ht="9.6" customHeight="1" x14ac:dyDescent="0.2">
      <c r="A6" s="447"/>
      <c r="B6" s="448"/>
      <c r="C6" s="448"/>
      <c r="D6" s="449"/>
    </row>
    <row r="7" spans="1:237" ht="68.45" customHeight="1" thickBot="1" x14ac:dyDescent="0.25">
      <c r="A7" s="450"/>
      <c r="B7" s="451"/>
      <c r="C7" s="451"/>
      <c r="D7" s="452"/>
    </row>
    <row r="8" spans="1:237" ht="26.45" customHeight="1" thickTop="1" x14ac:dyDescent="0.2"/>
    <row r="9" spans="1:237" s="21" customFormat="1" ht="28.9" customHeight="1" x14ac:dyDescent="0.15">
      <c r="A9" s="241" t="s">
        <v>225</v>
      </c>
      <c r="B9" s="33">
        <v>1</v>
      </c>
      <c r="C9" s="33">
        <v>2</v>
      </c>
      <c r="D9" s="33">
        <v>3</v>
      </c>
      <c r="E9" s="33">
        <v>4</v>
      </c>
      <c r="F9" s="33">
        <v>5</v>
      </c>
      <c r="G9" s="33">
        <v>6</v>
      </c>
      <c r="H9" s="33">
        <v>7</v>
      </c>
      <c r="I9" s="33">
        <v>8</v>
      </c>
      <c r="J9" s="33">
        <v>9</v>
      </c>
      <c r="K9" s="33">
        <v>10</v>
      </c>
      <c r="L9" s="33">
        <v>11</v>
      </c>
      <c r="M9" s="33">
        <v>12</v>
      </c>
      <c r="N9" s="33">
        <v>13</v>
      </c>
      <c r="O9" s="33">
        <v>14</v>
      </c>
      <c r="P9" s="33">
        <v>15</v>
      </c>
      <c r="Q9" s="33">
        <v>16</v>
      </c>
      <c r="R9" s="33">
        <v>17</v>
      </c>
      <c r="S9" s="33">
        <v>18</v>
      </c>
      <c r="T9" s="33">
        <v>19</v>
      </c>
      <c r="U9" s="33">
        <v>20</v>
      </c>
    </row>
    <row r="10" spans="1:237" s="21" customFormat="1" ht="15.6" customHeight="1" x14ac:dyDescent="0.15">
      <c r="A10" s="279" t="s">
        <v>278</v>
      </c>
      <c r="B10" s="18">
        <f>FNPVC!C7</f>
        <v>0</v>
      </c>
      <c r="C10" s="18">
        <f>FNPVC!D7</f>
        <v>0</v>
      </c>
      <c r="D10" s="18">
        <f>FNPVC!E7</f>
        <v>0</v>
      </c>
      <c r="E10" s="18">
        <f>FNPVC!F7</f>
        <v>0</v>
      </c>
      <c r="F10" s="18">
        <f>FNPVC!G7</f>
        <v>0</v>
      </c>
      <c r="G10" s="18">
        <f>FNPVC!H7</f>
        <v>0</v>
      </c>
      <c r="H10" s="18">
        <f>FNPVC!I7</f>
        <v>0</v>
      </c>
      <c r="I10" s="18">
        <f>FNPVC!J7</f>
        <v>0</v>
      </c>
      <c r="J10" s="18">
        <f>FNPVC!K7</f>
        <v>0</v>
      </c>
      <c r="K10" s="18">
        <f>FNPVC!L7</f>
        <v>0</v>
      </c>
      <c r="L10" s="18">
        <f>FNPVC!M7</f>
        <v>0</v>
      </c>
      <c r="M10" s="18">
        <f>FNPVC!N7</f>
        <v>0</v>
      </c>
      <c r="N10" s="18">
        <f>FNPVC!O7</f>
        <v>0</v>
      </c>
      <c r="O10" s="18">
        <f>FNPVC!P7</f>
        <v>0</v>
      </c>
      <c r="P10" s="18">
        <f>FNPVC!Q7</f>
        <v>0</v>
      </c>
      <c r="Q10" s="18">
        <f>FNPVC!R7</f>
        <v>0</v>
      </c>
      <c r="R10" s="18">
        <f>FNPVC!S7</f>
        <v>0</v>
      </c>
      <c r="S10" s="18">
        <f>FNPVC!T7</f>
        <v>0</v>
      </c>
      <c r="T10" s="18">
        <f>FNPVC!U7</f>
        <v>0</v>
      </c>
      <c r="U10" s="18">
        <f>FNPVC!V7</f>
        <v>0</v>
      </c>
    </row>
    <row r="11" spans="1:237" s="21" customFormat="1" ht="15.6" customHeight="1" x14ac:dyDescent="0.15">
      <c r="A11" s="279" t="s">
        <v>90</v>
      </c>
      <c r="B11" s="46"/>
      <c r="C11" s="46"/>
      <c r="D11" s="46"/>
      <c r="E11" s="46">
        <v>0</v>
      </c>
      <c r="F11" s="46">
        <v>0</v>
      </c>
      <c r="G11" s="46">
        <v>0</v>
      </c>
      <c r="H11" s="46">
        <v>0</v>
      </c>
      <c r="I11" s="46">
        <v>0</v>
      </c>
      <c r="J11" s="46">
        <v>0</v>
      </c>
      <c r="K11" s="46">
        <v>0</v>
      </c>
      <c r="L11" s="46">
        <v>0</v>
      </c>
      <c r="M11" s="46">
        <v>0</v>
      </c>
      <c r="N11" s="46">
        <v>0</v>
      </c>
      <c r="O11" s="46">
        <v>0</v>
      </c>
      <c r="P11" s="46">
        <v>0</v>
      </c>
      <c r="Q11" s="46">
        <v>0</v>
      </c>
      <c r="R11" s="46">
        <v>0</v>
      </c>
      <c r="S11" s="46">
        <v>0</v>
      </c>
      <c r="T11" s="46">
        <v>0</v>
      </c>
      <c r="U11" s="46">
        <v>0</v>
      </c>
    </row>
    <row r="12" spans="1:237" s="21" customFormat="1" ht="15.6" customHeight="1" x14ac:dyDescent="0.15">
      <c r="A12" s="279" t="str">
        <f>'Izvori financiranja'!A11</f>
        <v>Doprinos zajednice</v>
      </c>
      <c r="B12" s="18" t="e">
        <f>'Izvori financiranja'!C11</f>
        <v>#DIV/0!</v>
      </c>
      <c r="C12" s="18" t="e">
        <f>'Izvori financiranja'!D11</f>
        <v>#DIV/0!</v>
      </c>
      <c r="D12" s="18" t="e">
        <f>'Izvori financiranja'!E11</f>
        <v>#DIV/0!</v>
      </c>
      <c r="E12" s="18" t="e">
        <f>'Izvori financiranja'!F11</f>
        <v>#DIV/0!</v>
      </c>
      <c r="F12" s="18" t="e">
        <f>'Izvori financiranja'!G11</f>
        <v>#DIV/0!</v>
      </c>
      <c r="G12" s="18" t="e">
        <f>'Izvori financiranja'!H11</f>
        <v>#DIV/0!</v>
      </c>
      <c r="H12" s="18" t="e">
        <f>'Izvori financiranja'!I11</f>
        <v>#DIV/0!</v>
      </c>
      <c r="I12" s="18"/>
      <c r="J12" s="18"/>
      <c r="K12" s="18"/>
      <c r="L12" s="18"/>
      <c r="M12" s="18"/>
      <c r="N12" s="18"/>
      <c r="O12" s="18"/>
      <c r="P12" s="18"/>
      <c r="Q12" s="18"/>
      <c r="R12" s="18"/>
      <c r="S12" s="18"/>
      <c r="T12" s="18"/>
      <c r="U12" s="18"/>
    </row>
    <row r="13" spans="1:237" s="26" customFormat="1" ht="15.6" customHeight="1" x14ac:dyDescent="0.15">
      <c r="A13" s="280" t="str">
        <f>'Izvori financiranja'!A12</f>
        <v>Javni doprinos</v>
      </c>
      <c r="B13" s="18" t="e">
        <f>'Izvori financiranja'!C12</f>
        <v>#DIV/0!</v>
      </c>
      <c r="C13" s="18" t="e">
        <f>'Izvori financiranja'!D12</f>
        <v>#DIV/0!</v>
      </c>
      <c r="D13" s="18" t="e">
        <f>'Izvori financiranja'!E12</f>
        <v>#DIV/0!</v>
      </c>
      <c r="E13" s="18" t="e">
        <f>'Izvori financiranja'!F12</f>
        <v>#DIV/0!</v>
      </c>
      <c r="F13" s="18" t="e">
        <f>'Izvori financiranja'!G12</f>
        <v>#DIV/0!</v>
      </c>
      <c r="G13" s="18" t="e">
        <f>'Izvori financiranja'!H12</f>
        <v>#DIV/0!</v>
      </c>
      <c r="H13" s="18" t="e">
        <f>'Izvori financiranja'!I12</f>
        <v>#DIV/0!</v>
      </c>
      <c r="I13" s="18"/>
      <c r="J13" s="18"/>
      <c r="K13" s="18"/>
      <c r="L13" s="18"/>
      <c r="M13" s="18"/>
      <c r="N13" s="18"/>
      <c r="O13" s="18"/>
      <c r="P13" s="18"/>
      <c r="Q13" s="18"/>
      <c r="R13" s="18"/>
      <c r="S13" s="18"/>
      <c r="T13" s="18"/>
      <c r="U13" s="18"/>
      <c r="X13" s="21"/>
      <c r="Y13" s="21"/>
      <c r="Z13" s="21"/>
      <c r="AA13" s="21"/>
      <c r="AB13" s="21"/>
      <c r="AC13" s="21"/>
      <c r="AD13" s="21"/>
      <c r="AE13" s="21"/>
      <c r="AF13" s="21"/>
      <c r="AG13" s="21"/>
      <c r="AH13" s="21"/>
      <c r="AI13" s="21"/>
      <c r="AJ13" s="21"/>
      <c r="AK13" s="21"/>
      <c r="AL13" s="21"/>
      <c r="AM13" s="21"/>
      <c r="AN13" s="21"/>
      <c r="AO13" s="21"/>
      <c r="AP13" s="21"/>
      <c r="AQ13" s="21"/>
      <c r="AR13" s="21"/>
      <c r="AS13" s="21"/>
      <c r="AT13" s="21"/>
      <c r="AU13" s="21"/>
      <c r="AV13" s="21"/>
      <c r="AW13" s="21"/>
      <c r="AX13" s="21"/>
      <c r="AY13" s="21"/>
      <c r="AZ13" s="21"/>
      <c r="BA13" s="21"/>
      <c r="BB13" s="21"/>
      <c r="BC13" s="21"/>
      <c r="BD13" s="21"/>
      <c r="BE13" s="21"/>
      <c r="BF13" s="21"/>
      <c r="BG13" s="21"/>
      <c r="BH13" s="21"/>
      <c r="BI13" s="21"/>
      <c r="BJ13" s="21"/>
      <c r="BK13" s="21"/>
      <c r="BL13" s="21"/>
      <c r="BM13" s="21"/>
      <c r="BN13" s="21"/>
      <c r="BO13" s="21"/>
      <c r="BP13" s="21"/>
      <c r="BQ13" s="21"/>
      <c r="BR13" s="21"/>
      <c r="BS13" s="21"/>
      <c r="BT13" s="21"/>
      <c r="BU13" s="21"/>
      <c r="BV13" s="21"/>
      <c r="BW13" s="21"/>
      <c r="BX13" s="21"/>
      <c r="BY13" s="21"/>
      <c r="BZ13" s="21"/>
      <c r="CA13" s="21"/>
      <c r="CB13" s="21"/>
      <c r="CC13" s="21"/>
      <c r="CD13" s="21"/>
      <c r="CE13" s="21"/>
      <c r="CF13" s="21"/>
      <c r="CG13" s="21"/>
      <c r="CH13" s="21"/>
      <c r="CI13" s="21"/>
      <c r="CJ13" s="21"/>
      <c r="CK13" s="21"/>
      <c r="CL13" s="21"/>
      <c r="CM13" s="21"/>
      <c r="CN13" s="21"/>
      <c r="CO13" s="21"/>
      <c r="CP13" s="21"/>
      <c r="CQ13" s="21"/>
      <c r="CR13" s="21"/>
      <c r="CS13" s="21"/>
      <c r="CT13" s="21"/>
      <c r="CU13" s="21"/>
      <c r="CV13" s="21"/>
      <c r="CW13" s="21"/>
      <c r="CX13" s="21"/>
      <c r="CY13" s="21"/>
      <c r="CZ13" s="21"/>
      <c r="DA13" s="21"/>
      <c r="DB13" s="21"/>
      <c r="DC13" s="21"/>
      <c r="DD13" s="21"/>
      <c r="DE13" s="21"/>
      <c r="DF13" s="21"/>
      <c r="DG13" s="21"/>
      <c r="DH13" s="21"/>
      <c r="DI13" s="21"/>
      <c r="DJ13" s="21"/>
      <c r="DK13" s="21"/>
      <c r="DL13" s="21"/>
      <c r="DM13" s="21"/>
      <c r="DN13" s="21"/>
      <c r="DO13" s="21"/>
      <c r="DP13" s="21"/>
      <c r="DQ13" s="21"/>
      <c r="DR13" s="21"/>
      <c r="DS13" s="21"/>
      <c r="DT13" s="21"/>
      <c r="DU13" s="21"/>
      <c r="DV13" s="21"/>
      <c r="DW13" s="21"/>
      <c r="DX13" s="21"/>
      <c r="DY13" s="21"/>
      <c r="DZ13" s="21"/>
      <c r="EA13" s="21"/>
      <c r="EB13" s="21"/>
      <c r="EC13" s="21"/>
      <c r="ED13" s="21"/>
      <c r="EE13" s="21"/>
      <c r="EF13" s="21"/>
      <c r="EG13" s="21"/>
      <c r="EH13" s="21"/>
      <c r="EI13" s="21"/>
      <c r="EJ13" s="21"/>
      <c r="EK13" s="21"/>
      <c r="EL13" s="21"/>
      <c r="EM13" s="21"/>
      <c r="EN13" s="21"/>
      <c r="EO13" s="21"/>
      <c r="EP13" s="21"/>
      <c r="EQ13" s="21"/>
      <c r="ER13" s="21"/>
      <c r="ES13" s="21"/>
      <c r="ET13" s="21"/>
      <c r="EU13" s="21"/>
      <c r="EV13" s="21"/>
      <c r="EW13" s="21"/>
      <c r="EX13" s="21"/>
      <c r="EY13" s="21"/>
      <c r="EZ13" s="21"/>
      <c r="FA13" s="21"/>
      <c r="FB13" s="21"/>
      <c r="FC13" s="21"/>
      <c r="FD13" s="21"/>
      <c r="FE13" s="21"/>
      <c r="FF13" s="21"/>
      <c r="FG13" s="21"/>
      <c r="FH13" s="21"/>
      <c r="FI13" s="21"/>
      <c r="FJ13" s="21"/>
      <c r="FK13" s="21"/>
      <c r="FL13" s="21"/>
      <c r="FM13" s="21"/>
      <c r="FN13" s="21"/>
      <c r="FO13" s="21"/>
      <c r="FP13" s="21"/>
      <c r="FQ13" s="21"/>
      <c r="FR13" s="21"/>
      <c r="FS13" s="21"/>
      <c r="FT13" s="21"/>
      <c r="FU13" s="21"/>
      <c r="FV13" s="21"/>
      <c r="FW13" s="21"/>
      <c r="FX13" s="21"/>
      <c r="FY13" s="21"/>
      <c r="FZ13" s="21"/>
      <c r="GA13" s="21"/>
      <c r="GB13" s="21"/>
      <c r="GC13" s="21"/>
      <c r="GD13" s="21"/>
      <c r="GE13" s="21"/>
      <c r="GF13" s="21"/>
      <c r="GG13" s="21"/>
      <c r="GH13" s="21"/>
      <c r="GI13" s="21"/>
      <c r="GJ13" s="21"/>
      <c r="GK13" s="21"/>
      <c r="GL13" s="21"/>
      <c r="GM13" s="21"/>
      <c r="GN13" s="21"/>
      <c r="GO13" s="21"/>
      <c r="GP13" s="21"/>
      <c r="GQ13" s="21"/>
      <c r="GR13" s="21"/>
      <c r="GS13" s="21"/>
      <c r="GT13" s="21"/>
      <c r="GU13" s="21"/>
      <c r="GV13" s="21"/>
      <c r="GW13" s="21"/>
      <c r="GX13" s="21"/>
      <c r="GY13" s="21"/>
      <c r="GZ13" s="21"/>
      <c r="HA13" s="21"/>
      <c r="HB13" s="21"/>
      <c r="HC13" s="21"/>
      <c r="HD13" s="21"/>
      <c r="HE13" s="21"/>
      <c r="HF13" s="21"/>
      <c r="HG13" s="21"/>
      <c r="HH13" s="21"/>
      <c r="HI13" s="21"/>
      <c r="HJ13" s="21"/>
      <c r="HK13" s="21"/>
      <c r="HL13" s="21"/>
      <c r="HM13" s="21"/>
      <c r="HN13" s="21"/>
      <c r="HO13" s="21"/>
      <c r="HP13" s="21"/>
      <c r="HQ13" s="21"/>
      <c r="HR13" s="21"/>
      <c r="HS13" s="21"/>
      <c r="HT13" s="21"/>
      <c r="HU13" s="21"/>
      <c r="HV13" s="21"/>
      <c r="HW13" s="21"/>
      <c r="HX13" s="21"/>
      <c r="HY13" s="21"/>
      <c r="HZ13" s="21"/>
      <c r="IA13" s="21"/>
      <c r="IB13" s="21"/>
      <c r="IC13" s="21"/>
    </row>
    <row r="14" spans="1:237" s="26" customFormat="1" ht="15.6" customHeight="1" x14ac:dyDescent="0.15">
      <c r="A14" s="280" t="str">
        <f>'Izvori financiranja'!A13</f>
        <v>Zajam</v>
      </c>
      <c r="B14" s="18">
        <f>'Izvori financiranja'!C13</f>
        <v>0</v>
      </c>
      <c r="C14" s="18">
        <f>'Izvori financiranja'!D13</f>
        <v>0</v>
      </c>
      <c r="D14" s="18">
        <f>'Izvori financiranja'!E13</f>
        <v>0</v>
      </c>
      <c r="E14" s="18">
        <f>'Izvori financiranja'!F13</f>
        <v>0</v>
      </c>
      <c r="F14" s="18">
        <f>'Izvori financiranja'!G13</f>
        <v>0</v>
      </c>
      <c r="G14" s="18">
        <f>'Izvori financiranja'!H13</f>
        <v>0</v>
      </c>
      <c r="H14" s="18"/>
      <c r="I14" s="18"/>
      <c r="J14" s="18"/>
      <c r="K14" s="18"/>
      <c r="L14" s="18"/>
      <c r="M14" s="18"/>
      <c r="N14" s="18"/>
      <c r="O14" s="18"/>
      <c r="P14" s="18"/>
      <c r="Q14" s="18"/>
      <c r="R14" s="18"/>
      <c r="S14" s="18"/>
      <c r="T14" s="18"/>
      <c r="U14" s="18"/>
      <c r="V14" s="21"/>
      <c r="W14" s="21"/>
      <c r="X14" s="21"/>
      <c r="Y14" s="21"/>
      <c r="Z14" s="21"/>
      <c r="AA14" s="21"/>
      <c r="AB14" s="21"/>
      <c r="AC14" s="21"/>
      <c r="AD14" s="21"/>
      <c r="AE14" s="21"/>
      <c r="AF14" s="21"/>
      <c r="AG14" s="21"/>
      <c r="AH14" s="21"/>
      <c r="AI14" s="21"/>
      <c r="AJ14" s="21"/>
      <c r="AK14" s="21"/>
      <c r="AL14" s="21"/>
      <c r="AM14" s="21"/>
      <c r="AN14" s="21"/>
      <c r="AO14" s="21"/>
      <c r="AP14" s="21"/>
      <c r="AQ14" s="21"/>
      <c r="AR14" s="21"/>
      <c r="AS14" s="21"/>
      <c r="AT14" s="21"/>
      <c r="AU14" s="21"/>
      <c r="AV14" s="21"/>
      <c r="AW14" s="21"/>
      <c r="AX14" s="21"/>
      <c r="AY14" s="21"/>
      <c r="AZ14" s="21"/>
      <c r="BA14" s="21"/>
      <c r="BB14" s="21"/>
      <c r="BC14" s="21"/>
      <c r="BD14" s="21"/>
      <c r="BE14" s="21"/>
      <c r="BF14" s="21"/>
      <c r="BG14" s="21"/>
      <c r="BH14" s="21"/>
      <c r="BI14" s="21"/>
      <c r="BJ14" s="21"/>
      <c r="BK14" s="21"/>
      <c r="BL14" s="21"/>
      <c r="BM14" s="21"/>
      <c r="BN14" s="21"/>
      <c r="BO14" s="21"/>
      <c r="BP14" s="21"/>
      <c r="BQ14" s="21"/>
      <c r="BR14" s="21"/>
      <c r="BS14" s="21"/>
      <c r="BT14" s="21"/>
      <c r="BU14" s="21"/>
      <c r="BV14" s="21"/>
      <c r="BW14" s="21"/>
      <c r="BX14" s="21"/>
      <c r="BY14" s="21"/>
      <c r="BZ14" s="21"/>
      <c r="CA14" s="21"/>
      <c r="CB14" s="21"/>
      <c r="CC14" s="21"/>
      <c r="CD14" s="21"/>
      <c r="CE14" s="21"/>
      <c r="CF14" s="21"/>
      <c r="CG14" s="21"/>
      <c r="CH14" s="21"/>
      <c r="CI14" s="21"/>
      <c r="CJ14" s="21"/>
      <c r="CK14" s="21"/>
      <c r="CL14" s="21"/>
      <c r="CM14" s="21"/>
      <c r="CN14" s="21"/>
      <c r="CO14" s="21"/>
      <c r="CP14" s="21"/>
      <c r="CQ14" s="21"/>
      <c r="CR14" s="21"/>
      <c r="CS14" s="21"/>
      <c r="CT14" s="21"/>
      <c r="CU14" s="21"/>
      <c r="CV14" s="21"/>
      <c r="CW14" s="21"/>
      <c r="CX14" s="21"/>
      <c r="CY14" s="21"/>
      <c r="CZ14" s="21"/>
      <c r="DA14" s="21"/>
      <c r="DB14" s="21"/>
      <c r="DC14" s="21"/>
      <c r="DD14" s="21"/>
      <c r="DE14" s="21"/>
      <c r="DF14" s="21"/>
      <c r="DG14" s="21"/>
      <c r="DH14" s="21"/>
      <c r="DI14" s="21"/>
      <c r="DJ14" s="21"/>
      <c r="DK14" s="21"/>
      <c r="DL14" s="21"/>
      <c r="DM14" s="21"/>
      <c r="DN14" s="21"/>
      <c r="DO14" s="21"/>
      <c r="DP14" s="21"/>
      <c r="DQ14" s="21"/>
      <c r="DR14" s="21"/>
      <c r="DS14" s="21"/>
      <c r="DT14" s="21"/>
      <c r="DU14" s="21"/>
      <c r="DV14" s="21"/>
      <c r="DW14" s="21"/>
      <c r="DX14" s="21"/>
      <c r="DY14" s="21"/>
      <c r="DZ14" s="21"/>
      <c r="EA14" s="21"/>
      <c r="EB14" s="21"/>
      <c r="EC14" s="21"/>
      <c r="ED14" s="21"/>
      <c r="EE14" s="21"/>
      <c r="EF14" s="21"/>
      <c r="EG14" s="21"/>
      <c r="EH14" s="21"/>
      <c r="EI14" s="21"/>
      <c r="EJ14" s="21"/>
      <c r="EK14" s="21"/>
      <c r="EL14" s="21"/>
      <c r="EM14" s="21"/>
      <c r="EN14" s="21"/>
      <c r="EO14" s="21"/>
      <c r="EP14" s="21"/>
      <c r="EQ14" s="21"/>
      <c r="ER14" s="21"/>
      <c r="ES14" s="21"/>
      <c r="ET14" s="21"/>
      <c r="EU14" s="21"/>
      <c r="EV14" s="21"/>
      <c r="EW14" s="21"/>
      <c r="EX14" s="21"/>
      <c r="EY14" s="21"/>
      <c r="EZ14" s="21"/>
      <c r="FA14" s="21"/>
      <c r="FB14" s="21"/>
      <c r="FC14" s="21"/>
      <c r="FD14" s="21"/>
      <c r="FE14" s="21"/>
      <c r="FF14" s="21"/>
      <c r="FG14" s="21"/>
      <c r="FH14" s="21"/>
      <c r="FI14" s="21"/>
      <c r="FJ14" s="21"/>
      <c r="FK14" s="21"/>
      <c r="FL14" s="21"/>
      <c r="FM14" s="21"/>
      <c r="FN14" s="21"/>
      <c r="FO14" s="21"/>
      <c r="FP14" s="21"/>
      <c r="FQ14" s="21"/>
      <c r="FR14" s="21"/>
      <c r="FS14" s="21"/>
      <c r="FT14" s="21"/>
      <c r="FU14" s="21"/>
      <c r="FV14" s="21"/>
      <c r="FW14" s="21"/>
      <c r="FX14" s="21"/>
      <c r="FY14" s="21"/>
      <c r="FZ14" s="21"/>
      <c r="GA14" s="21"/>
      <c r="GB14" s="21"/>
      <c r="GC14" s="21"/>
      <c r="GD14" s="21"/>
      <c r="GE14" s="21"/>
      <c r="GF14" s="21"/>
      <c r="GG14" s="21"/>
      <c r="GH14" s="21"/>
      <c r="GI14" s="21"/>
      <c r="GJ14" s="21"/>
      <c r="GK14" s="21"/>
      <c r="GL14" s="21"/>
      <c r="GM14" s="21"/>
      <c r="GN14" s="21"/>
      <c r="GO14" s="21"/>
      <c r="GP14" s="21"/>
      <c r="GQ14" s="21"/>
      <c r="GR14" s="21"/>
      <c r="GS14" s="21"/>
      <c r="GT14" s="21"/>
      <c r="GU14" s="21"/>
      <c r="GV14" s="21"/>
      <c r="GW14" s="21"/>
      <c r="GX14" s="21"/>
      <c r="GY14" s="21"/>
      <c r="GZ14" s="21"/>
      <c r="HA14" s="21"/>
      <c r="HB14" s="21"/>
      <c r="HC14" s="21"/>
      <c r="HD14" s="21"/>
      <c r="HE14" s="21"/>
      <c r="HF14" s="21"/>
      <c r="HG14" s="21"/>
      <c r="HH14" s="21"/>
      <c r="HI14" s="21"/>
      <c r="HJ14" s="21"/>
      <c r="HK14" s="21"/>
      <c r="HL14" s="21"/>
      <c r="HM14" s="21"/>
      <c r="HN14" s="21"/>
      <c r="HO14" s="21"/>
      <c r="HP14" s="21"/>
      <c r="HQ14" s="21"/>
      <c r="HR14" s="21"/>
      <c r="HS14" s="21"/>
      <c r="HT14" s="21"/>
      <c r="HU14" s="21"/>
      <c r="HV14" s="21"/>
      <c r="HW14" s="21"/>
      <c r="HX14" s="21"/>
      <c r="HY14" s="21"/>
      <c r="HZ14" s="21"/>
      <c r="IA14" s="21"/>
      <c r="IB14" s="21"/>
      <c r="IC14" s="21"/>
    </row>
    <row r="15" spans="1:237" s="22" customFormat="1" ht="19.149999999999999" customHeight="1" x14ac:dyDescent="0.15">
      <c r="A15" s="281" t="s">
        <v>238</v>
      </c>
      <c r="B15" s="19" t="e">
        <f t="shared" ref="B15:U15" si="0">SUM(B10:B14)</f>
        <v>#DIV/0!</v>
      </c>
      <c r="C15" s="19" t="e">
        <f t="shared" si="0"/>
        <v>#DIV/0!</v>
      </c>
      <c r="D15" s="19" t="e">
        <f t="shared" si="0"/>
        <v>#DIV/0!</v>
      </c>
      <c r="E15" s="19" t="e">
        <f t="shared" si="0"/>
        <v>#DIV/0!</v>
      </c>
      <c r="F15" s="19" t="e">
        <f t="shared" si="0"/>
        <v>#DIV/0!</v>
      </c>
      <c r="G15" s="19" t="e">
        <f t="shared" si="0"/>
        <v>#DIV/0!</v>
      </c>
      <c r="H15" s="19" t="e">
        <f t="shared" si="0"/>
        <v>#DIV/0!</v>
      </c>
      <c r="I15" s="19">
        <f t="shared" si="0"/>
        <v>0</v>
      </c>
      <c r="J15" s="19">
        <f t="shared" si="0"/>
        <v>0</v>
      </c>
      <c r="K15" s="19">
        <f t="shared" si="0"/>
        <v>0</v>
      </c>
      <c r="L15" s="19">
        <f t="shared" si="0"/>
        <v>0</v>
      </c>
      <c r="M15" s="19">
        <f t="shared" si="0"/>
        <v>0</v>
      </c>
      <c r="N15" s="19">
        <f t="shared" si="0"/>
        <v>0</v>
      </c>
      <c r="O15" s="19">
        <f t="shared" si="0"/>
        <v>0</v>
      </c>
      <c r="P15" s="19">
        <f t="shared" si="0"/>
        <v>0</v>
      </c>
      <c r="Q15" s="19">
        <f t="shared" si="0"/>
        <v>0</v>
      </c>
      <c r="R15" s="19">
        <f t="shared" si="0"/>
        <v>0</v>
      </c>
      <c r="S15" s="19">
        <f t="shared" si="0"/>
        <v>0</v>
      </c>
      <c r="T15" s="19">
        <f t="shared" si="0"/>
        <v>0</v>
      </c>
      <c r="U15" s="19">
        <f t="shared" si="0"/>
        <v>0</v>
      </c>
      <c r="V15" s="21"/>
      <c r="W15" s="21"/>
      <c r="X15" s="21"/>
      <c r="Y15" s="21"/>
      <c r="Z15" s="21"/>
      <c r="AA15" s="21"/>
      <c r="AB15" s="21"/>
      <c r="AC15" s="21"/>
      <c r="AD15" s="21"/>
      <c r="AE15" s="21"/>
      <c r="AF15" s="21"/>
      <c r="AG15" s="21"/>
      <c r="AH15" s="21"/>
      <c r="AI15" s="21"/>
      <c r="AJ15" s="21"/>
      <c r="AK15" s="21"/>
      <c r="AL15" s="21"/>
      <c r="AM15" s="21"/>
      <c r="AN15" s="21"/>
      <c r="AO15" s="21"/>
      <c r="AP15" s="21"/>
      <c r="AQ15" s="21"/>
      <c r="AR15" s="21"/>
      <c r="AS15" s="21"/>
      <c r="AT15" s="21"/>
      <c r="AU15" s="21"/>
      <c r="AV15" s="21"/>
      <c r="AW15" s="21"/>
      <c r="AX15" s="21"/>
      <c r="AY15" s="21"/>
      <c r="AZ15" s="21"/>
      <c r="BA15" s="21"/>
      <c r="BB15" s="21"/>
      <c r="BC15" s="21"/>
      <c r="BD15" s="21"/>
      <c r="BE15" s="21"/>
      <c r="BF15" s="21"/>
      <c r="BG15" s="21"/>
      <c r="BH15" s="21"/>
      <c r="BI15" s="21"/>
      <c r="BJ15" s="21"/>
      <c r="BK15" s="21"/>
      <c r="BL15" s="21"/>
      <c r="BM15" s="21"/>
      <c r="BN15" s="21"/>
      <c r="BO15" s="21"/>
      <c r="BP15" s="21"/>
      <c r="BQ15" s="21"/>
      <c r="BR15" s="21"/>
      <c r="BS15" s="21"/>
      <c r="BT15" s="21"/>
      <c r="BU15" s="21"/>
      <c r="BV15" s="21"/>
      <c r="BW15" s="21"/>
      <c r="BX15" s="21"/>
      <c r="BY15" s="21"/>
      <c r="BZ15" s="21"/>
      <c r="CA15" s="21"/>
      <c r="CB15" s="21"/>
      <c r="CC15" s="21"/>
      <c r="CD15" s="21"/>
      <c r="CE15" s="21"/>
      <c r="CF15" s="21"/>
      <c r="CG15" s="21"/>
      <c r="CH15" s="21"/>
      <c r="CI15" s="21"/>
      <c r="CJ15" s="21"/>
      <c r="CK15" s="21"/>
      <c r="CL15" s="21"/>
      <c r="CM15" s="21"/>
      <c r="CN15" s="21"/>
      <c r="CO15" s="21"/>
      <c r="CP15" s="21"/>
      <c r="CQ15" s="21"/>
      <c r="CR15" s="21"/>
      <c r="CS15" s="21"/>
      <c r="CT15" s="21"/>
      <c r="CU15" s="21"/>
      <c r="CV15" s="21"/>
      <c r="CW15" s="21"/>
      <c r="CX15" s="21"/>
      <c r="CY15" s="21"/>
      <c r="CZ15" s="21"/>
      <c r="DA15" s="21"/>
      <c r="DB15" s="21"/>
      <c r="DC15" s="21"/>
      <c r="DD15" s="21"/>
      <c r="DE15" s="21"/>
      <c r="DF15" s="21"/>
      <c r="DG15" s="21"/>
      <c r="DH15" s="21"/>
      <c r="DI15" s="21"/>
      <c r="DJ15" s="21"/>
      <c r="DK15" s="21"/>
      <c r="DL15" s="21"/>
      <c r="DM15" s="21"/>
      <c r="DN15" s="21"/>
      <c r="DO15" s="21"/>
      <c r="DP15" s="21"/>
      <c r="DQ15" s="21"/>
      <c r="DR15" s="21"/>
      <c r="DS15" s="21"/>
      <c r="DT15" s="21"/>
      <c r="DU15" s="21"/>
      <c r="DV15" s="21"/>
      <c r="DW15" s="21"/>
      <c r="DX15" s="21"/>
      <c r="DY15" s="21"/>
      <c r="DZ15" s="21"/>
      <c r="EA15" s="21"/>
      <c r="EB15" s="21"/>
      <c r="EC15" s="21"/>
      <c r="ED15" s="21"/>
      <c r="EE15" s="21"/>
      <c r="EF15" s="21"/>
      <c r="EG15" s="21"/>
      <c r="EH15" s="21"/>
      <c r="EI15" s="21"/>
      <c r="EJ15" s="21"/>
      <c r="EK15" s="21"/>
      <c r="EL15" s="21"/>
      <c r="EM15" s="21"/>
      <c r="EN15" s="21"/>
      <c r="EO15" s="21"/>
      <c r="EP15" s="21"/>
      <c r="EQ15" s="21"/>
      <c r="ER15" s="21"/>
      <c r="ES15" s="21"/>
      <c r="ET15" s="21"/>
      <c r="EU15" s="21"/>
      <c r="EV15" s="21"/>
      <c r="EW15" s="21"/>
      <c r="EX15" s="21"/>
      <c r="EY15" s="21"/>
      <c r="EZ15" s="21"/>
      <c r="FA15" s="21"/>
      <c r="FB15" s="21"/>
      <c r="FC15" s="21"/>
      <c r="FD15" s="21"/>
      <c r="FE15" s="21"/>
      <c r="FF15" s="21"/>
      <c r="FG15" s="21"/>
      <c r="FH15" s="21"/>
      <c r="FI15" s="21"/>
      <c r="FJ15" s="21"/>
      <c r="FK15" s="21"/>
      <c r="FL15" s="21"/>
      <c r="FM15" s="21"/>
      <c r="FN15" s="21"/>
      <c r="FO15" s="21"/>
      <c r="FP15" s="21"/>
      <c r="FQ15" s="21"/>
      <c r="FR15" s="21"/>
      <c r="FS15" s="21"/>
      <c r="FT15" s="21"/>
      <c r="FU15" s="21"/>
      <c r="FV15" s="21"/>
      <c r="FW15" s="21"/>
      <c r="FX15" s="21"/>
      <c r="FY15" s="21"/>
      <c r="FZ15" s="21"/>
      <c r="GA15" s="21"/>
      <c r="GB15" s="21"/>
      <c r="GC15" s="21"/>
      <c r="GD15" s="21"/>
      <c r="GE15" s="21"/>
      <c r="GF15" s="21"/>
      <c r="GG15" s="21"/>
      <c r="GH15" s="21"/>
      <c r="GI15" s="21"/>
      <c r="GJ15" s="21"/>
      <c r="GK15" s="21"/>
      <c r="GL15" s="21"/>
      <c r="GM15" s="21"/>
      <c r="GN15" s="21"/>
      <c r="GO15" s="21"/>
      <c r="GP15" s="21"/>
      <c r="GQ15" s="21"/>
      <c r="GR15" s="21"/>
      <c r="GS15" s="21"/>
      <c r="GT15" s="21"/>
      <c r="GU15" s="21"/>
      <c r="GV15" s="21"/>
      <c r="GW15" s="21"/>
      <c r="GX15" s="21"/>
      <c r="GY15" s="21"/>
      <c r="GZ15" s="21"/>
      <c r="HA15" s="21"/>
      <c r="HB15" s="21"/>
      <c r="HC15" s="21"/>
      <c r="HD15" s="21"/>
      <c r="HE15" s="21"/>
      <c r="HF15" s="21"/>
      <c r="HG15" s="21"/>
      <c r="HH15" s="21"/>
      <c r="HI15" s="21"/>
      <c r="HJ15" s="21"/>
      <c r="HK15" s="21"/>
      <c r="HL15" s="21"/>
      <c r="HM15" s="21"/>
      <c r="HN15" s="21"/>
      <c r="HO15" s="21"/>
      <c r="HP15" s="21"/>
      <c r="HQ15" s="21"/>
      <c r="HR15" s="21"/>
      <c r="HS15" s="21"/>
      <c r="HT15" s="21"/>
      <c r="HU15" s="21"/>
      <c r="HV15" s="21"/>
      <c r="HW15" s="21"/>
      <c r="HX15" s="21"/>
      <c r="HY15" s="21"/>
      <c r="HZ15" s="21"/>
      <c r="IA15" s="21"/>
      <c r="IB15" s="21"/>
      <c r="IC15" s="21"/>
    </row>
    <row r="16" spans="1:237" s="21" customFormat="1" ht="15.6" customHeight="1" x14ac:dyDescent="0.15">
      <c r="A16" s="280" t="s">
        <v>26</v>
      </c>
      <c r="B16" s="48">
        <f>FNPVC!C10</f>
        <v>0</v>
      </c>
      <c r="C16" s="48">
        <f>FNPVC!D10</f>
        <v>0</v>
      </c>
      <c r="D16" s="48">
        <f>FNPVC!E10</f>
        <v>0</v>
      </c>
      <c r="E16" s="48">
        <f>FNPVC!F10</f>
        <v>0</v>
      </c>
      <c r="F16" s="48">
        <f>FNPVC!G10</f>
        <v>0</v>
      </c>
      <c r="G16" s="48">
        <f>FNPVC!H10</f>
        <v>0</v>
      </c>
      <c r="H16" s="48">
        <f>FNPVC!I10</f>
        <v>0</v>
      </c>
      <c r="I16" s="48">
        <f>FNPVC!J10</f>
        <v>0</v>
      </c>
      <c r="J16" s="48">
        <f>FNPVC!K10</f>
        <v>0</v>
      </c>
      <c r="K16" s="48">
        <f>FNPVC!L10</f>
        <v>0</v>
      </c>
      <c r="L16" s="48">
        <f>FNPVC!M10</f>
        <v>0</v>
      </c>
      <c r="M16" s="48">
        <f>FNPVC!N10</f>
        <v>0</v>
      </c>
      <c r="N16" s="48">
        <f>FNPVC!O10</f>
        <v>0</v>
      </c>
      <c r="O16" s="48">
        <f>FNPVC!P10</f>
        <v>0</v>
      </c>
      <c r="P16" s="48">
        <f>FNPVC!Q10</f>
        <v>0</v>
      </c>
      <c r="Q16" s="48">
        <f>FNPVC!R10</f>
        <v>0</v>
      </c>
      <c r="R16" s="48">
        <f>FNPVC!S10</f>
        <v>0</v>
      </c>
      <c r="S16" s="48">
        <f>FNPVC!T10</f>
        <v>0</v>
      </c>
      <c r="T16" s="48">
        <f>FNPVC!U10</f>
        <v>0</v>
      </c>
      <c r="U16" s="48">
        <f>FNPVC!V10</f>
        <v>0</v>
      </c>
    </row>
    <row r="17" spans="1:237" s="21" customFormat="1" ht="15.6" customHeight="1" x14ac:dyDescent="0.15">
      <c r="A17" s="280" t="str">
        <f>FNPVC!A11</f>
        <v>Troškovi zamjene opreme</v>
      </c>
      <c r="B17" s="18">
        <f>FNPVC!C11</f>
        <v>0</v>
      </c>
      <c r="C17" s="18">
        <f>FNPVC!D11</f>
        <v>0</v>
      </c>
      <c r="D17" s="18">
        <f>FNPVC!E11</f>
        <v>0</v>
      </c>
      <c r="E17" s="18">
        <f>FNPVC!F11</f>
        <v>0</v>
      </c>
      <c r="F17" s="18">
        <f>FNPVC!G11</f>
        <v>0</v>
      </c>
      <c r="G17" s="18">
        <f>FNPVC!H11</f>
        <v>0</v>
      </c>
      <c r="H17" s="18">
        <f>FNPVC!I11</f>
        <v>0</v>
      </c>
      <c r="I17" s="18">
        <f>FNPVC!J11</f>
        <v>0</v>
      </c>
      <c r="J17" s="18">
        <f>FNPVC!K11</f>
        <v>0</v>
      </c>
      <c r="K17" s="18">
        <f>FNPVC!L11</f>
        <v>0</v>
      </c>
      <c r="L17" s="18">
        <f>FNPVC!M11</f>
        <v>0</v>
      </c>
      <c r="M17" s="18">
        <f>FNPVC!N11</f>
        <v>0</v>
      </c>
      <c r="N17" s="18">
        <f>FNPVC!O11</f>
        <v>0</v>
      </c>
      <c r="O17" s="18">
        <f>FNPVC!P11</f>
        <v>0</v>
      </c>
      <c r="P17" s="18">
        <f>FNPVC!Q11</f>
        <v>0</v>
      </c>
      <c r="Q17" s="18">
        <f>FNPVC!R11</f>
        <v>0</v>
      </c>
      <c r="R17" s="18">
        <f>FNPVC!S11</f>
        <v>0</v>
      </c>
      <c r="S17" s="18">
        <f>FNPVC!T11</f>
        <v>0</v>
      </c>
      <c r="T17" s="18">
        <f>FNPVC!U11</f>
        <v>0</v>
      </c>
      <c r="U17" s="18">
        <f>FNPVC!V11</f>
        <v>0</v>
      </c>
    </row>
    <row r="18" spans="1:237" s="21" customFormat="1" ht="15.6" customHeight="1" x14ac:dyDescent="0.15">
      <c r="A18" s="280" t="s">
        <v>34</v>
      </c>
      <c r="B18" s="46"/>
      <c r="C18" s="46"/>
      <c r="D18" s="46"/>
      <c r="E18" s="46"/>
      <c r="F18" s="46"/>
      <c r="G18" s="46"/>
      <c r="H18" s="46"/>
      <c r="I18" s="46"/>
      <c r="J18" s="46"/>
      <c r="K18" s="46"/>
      <c r="L18" s="46"/>
      <c r="M18" s="46"/>
      <c r="N18" s="46"/>
      <c r="O18" s="47"/>
      <c r="P18" s="46"/>
      <c r="Q18" s="46"/>
      <c r="R18" s="46"/>
      <c r="S18" s="46"/>
      <c r="T18" s="46"/>
      <c r="U18" s="46"/>
    </row>
    <row r="19" spans="1:237" s="21" customFormat="1" ht="15.6" customHeight="1" x14ac:dyDescent="0.15">
      <c r="A19" s="280" t="str">
        <f>FNPVC!A12</f>
        <v>Investicijski troškovi</v>
      </c>
      <c r="B19" s="18">
        <f>'Investicijski troškovi'!B32</f>
        <v>0</v>
      </c>
      <c r="C19" s="18">
        <f>'Investicijski troškovi'!C32</f>
        <v>0</v>
      </c>
      <c r="D19" s="18">
        <f>'Investicijski troškovi'!D32</f>
        <v>0</v>
      </c>
      <c r="E19" s="18">
        <f>'Investicijski troškovi'!E32</f>
        <v>0</v>
      </c>
      <c r="F19" s="18">
        <f>'Investicijski troškovi'!F32</f>
        <v>0</v>
      </c>
      <c r="G19" s="18">
        <f>'Investicijski troškovi'!G32</f>
        <v>0</v>
      </c>
      <c r="H19" s="18"/>
      <c r="I19" s="18"/>
      <c r="J19" s="18"/>
      <c r="K19" s="18"/>
      <c r="L19" s="18"/>
      <c r="M19" s="18"/>
      <c r="N19" s="18"/>
      <c r="O19" s="18"/>
      <c r="P19" s="18"/>
      <c r="Q19" s="18"/>
      <c r="R19" s="18"/>
      <c r="S19" s="18"/>
      <c r="T19" s="18"/>
      <c r="U19" s="18"/>
    </row>
    <row r="20" spans="1:237" s="21" customFormat="1" ht="15.6" customHeight="1" x14ac:dyDescent="0.15">
      <c r="A20" s="280" t="s">
        <v>35</v>
      </c>
      <c r="B20" s="46"/>
      <c r="C20" s="46"/>
      <c r="D20" s="46"/>
      <c r="E20" s="46"/>
      <c r="F20" s="46"/>
      <c r="G20" s="46"/>
      <c r="H20" s="46"/>
      <c r="I20" s="46"/>
      <c r="J20" s="46"/>
      <c r="K20" s="46"/>
      <c r="L20" s="46"/>
      <c r="M20" s="46"/>
      <c r="N20" s="46"/>
      <c r="O20" s="46"/>
      <c r="P20" s="46"/>
      <c r="Q20" s="46"/>
      <c r="R20" s="46"/>
      <c r="S20" s="46"/>
      <c r="T20" s="46"/>
      <c r="U20" s="46"/>
    </row>
    <row r="21" spans="1:237" s="21" customFormat="1" ht="15.6" customHeight="1" x14ac:dyDescent="0.15">
      <c r="A21" s="280" t="s">
        <v>148</v>
      </c>
      <c r="B21" s="46"/>
      <c r="C21" s="46"/>
      <c r="D21" s="46"/>
      <c r="E21" s="46"/>
      <c r="F21" s="46"/>
      <c r="G21" s="46"/>
      <c r="H21" s="46"/>
      <c r="I21" s="46"/>
      <c r="J21" s="46"/>
      <c r="K21" s="46"/>
      <c r="L21" s="46"/>
      <c r="M21" s="46"/>
      <c r="N21" s="46"/>
      <c r="O21" s="46"/>
      <c r="P21" s="46"/>
      <c r="Q21" s="46"/>
      <c r="R21" s="46"/>
      <c r="S21" s="46"/>
      <c r="T21" s="46"/>
      <c r="U21" s="46"/>
    </row>
    <row r="22" spans="1:237" s="22" customFormat="1" ht="22.9" customHeight="1" x14ac:dyDescent="0.15">
      <c r="A22" s="282" t="s">
        <v>239</v>
      </c>
      <c r="B22" s="19">
        <f>SUM(B16:B21)</f>
        <v>0</v>
      </c>
      <c r="C22" s="19">
        <f t="shared" ref="C22:U22" si="1">SUM(C16:C21)</f>
        <v>0</v>
      </c>
      <c r="D22" s="19">
        <f t="shared" si="1"/>
        <v>0</v>
      </c>
      <c r="E22" s="19">
        <f t="shared" si="1"/>
        <v>0</v>
      </c>
      <c r="F22" s="19">
        <f t="shared" si="1"/>
        <v>0</v>
      </c>
      <c r="G22" s="19">
        <f t="shared" si="1"/>
        <v>0</v>
      </c>
      <c r="H22" s="19">
        <f t="shared" si="1"/>
        <v>0</v>
      </c>
      <c r="I22" s="19">
        <f t="shared" si="1"/>
        <v>0</v>
      </c>
      <c r="J22" s="19">
        <f t="shared" si="1"/>
        <v>0</v>
      </c>
      <c r="K22" s="19">
        <f t="shared" si="1"/>
        <v>0</v>
      </c>
      <c r="L22" s="19">
        <f t="shared" si="1"/>
        <v>0</v>
      </c>
      <c r="M22" s="19">
        <f t="shared" si="1"/>
        <v>0</v>
      </c>
      <c r="N22" s="19">
        <f t="shared" si="1"/>
        <v>0</v>
      </c>
      <c r="O22" s="19">
        <f t="shared" si="1"/>
        <v>0</v>
      </c>
      <c r="P22" s="19">
        <f t="shared" si="1"/>
        <v>0</v>
      </c>
      <c r="Q22" s="19">
        <f t="shared" si="1"/>
        <v>0</v>
      </c>
      <c r="R22" s="19">
        <f t="shared" si="1"/>
        <v>0</v>
      </c>
      <c r="S22" s="19">
        <f t="shared" si="1"/>
        <v>0</v>
      </c>
      <c r="T22" s="19">
        <f t="shared" si="1"/>
        <v>0</v>
      </c>
      <c r="U22" s="19">
        <f t="shared" si="1"/>
        <v>0</v>
      </c>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c r="BT22" s="21"/>
      <c r="BU22" s="21"/>
      <c r="BV22" s="21"/>
      <c r="BW22" s="21"/>
      <c r="BX22" s="21"/>
      <c r="BY22" s="21"/>
      <c r="BZ22" s="21"/>
      <c r="CA22" s="21"/>
      <c r="CB22" s="21"/>
      <c r="CC22" s="21"/>
      <c r="CD22" s="21"/>
      <c r="CE22" s="21"/>
      <c r="CF22" s="21"/>
      <c r="CG22" s="21"/>
      <c r="CH22" s="21"/>
      <c r="CI22" s="21"/>
      <c r="CJ22" s="21"/>
      <c r="CK22" s="21"/>
      <c r="CL22" s="21"/>
      <c r="CM22" s="21"/>
      <c r="CN22" s="21"/>
      <c r="CO22" s="21"/>
      <c r="CP22" s="21"/>
      <c r="CQ22" s="21"/>
      <c r="CR22" s="21"/>
      <c r="CS22" s="21"/>
      <c r="CT22" s="21"/>
      <c r="CU22" s="21"/>
      <c r="CV22" s="21"/>
      <c r="CW22" s="21"/>
      <c r="CX22" s="21"/>
      <c r="CY22" s="21"/>
      <c r="CZ22" s="21"/>
      <c r="DA22" s="21"/>
      <c r="DB22" s="21"/>
      <c r="DC22" s="21"/>
      <c r="DD22" s="21"/>
      <c r="DE22" s="21"/>
      <c r="DF22" s="21"/>
      <c r="DG22" s="21"/>
      <c r="DH22" s="21"/>
      <c r="DI22" s="21"/>
      <c r="DJ22" s="21"/>
      <c r="DK22" s="21"/>
      <c r="DL22" s="21"/>
      <c r="DM22" s="21"/>
      <c r="DN22" s="21"/>
      <c r="DO22" s="21"/>
      <c r="DP22" s="21"/>
      <c r="DQ22" s="21"/>
      <c r="DR22" s="21"/>
      <c r="DS22" s="21"/>
      <c r="DT22" s="21"/>
      <c r="DU22" s="21"/>
      <c r="DV22" s="21"/>
      <c r="DW22" s="21"/>
      <c r="DX22" s="21"/>
      <c r="DY22" s="21"/>
      <c r="DZ22" s="21"/>
      <c r="EA22" s="21"/>
      <c r="EB22" s="21"/>
      <c r="EC22" s="21"/>
      <c r="ED22" s="21"/>
      <c r="EE22" s="21"/>
      <c r="EF22" s="21"/>
      <c r="EG22" s="21"/>
      <c r="EH22" s="21"/>
      <c r="EI22" s="21"/>
      <c r="EJ22" s="21"/>
      <c r="EK22" s="21"/>
      <c r="EL22" s="21"/>
      <c r="EM22" s="21"/>
      <c r="EN22" s="21"/>
      <c r="EO22" s="21"/>
      <c r="EP22" s="21"/>
      <c r="EQ22" s="21"/>
      <c r="ER22" s="21"/>
      <c r="ES22" s="21"/>
      <c r="ET22" s="21"/>
      <c r="EU22" s="21"/>
      <c r="EV22" s="21"/>
      <c r="EW22" s="21"/>
      <c r="EX22" s="21"/>
      <c r="EY22" s="21"/>
      <c r="EZ22" s="21"/>
      <c r="FA22" s="21"/>
      <c r="FB22" s="21"/>
      <c r="FC22" s="21"/>
      <c r="FD22" s="21"/>
      <c r="FE22" s="21"/>
      <c r="FF22" s="21"/>
      <c r="FG22" s="21"/>
      <c r="FH22" s="21"/>
      <c r="FI22" s="21"/>
      <c r="FJ22" s="21"/>
      <c r="FK22" s="21"/>
      <c r="FL22" s="21"/>
      <c r="FM22" s="21"/>
      <c r="FN22" s="21"/>
      <c r="FO22" s="21"/>
      <c r="FP22" s="21"/>
      <c r="FQ22" s="21"/>
      <c r="FR22" s="21"/>
      <c r="FS22" s="21"/>
      <c r="FT22" s="21"/>
      <c r="FU22" s="21"/>
      <c r="FV22" s="21"/>
      <c r="FW22" s="21"/>
      <c r="FX22" s="21"/>
      <c r="FY22" s="21"/>
      <c r="FZ22" s="21"/>
      <c r="GA22" s="21"/>
      <c r="GB22" s="21"/>
      <c r="GC22" s="21"/>
      <c r="GD22" s="21"/>
      <c r="GE22" s="21"/>
      <c r="GF22" s="21"/>
      <c r="GG22" s="21"/>
      <c r="GH22" s="21"/>
      <c r="GI22" s="21"/>
      <c r="GJ22" s="21"/>
      <c r="GK22" s="21"/>
      <c r="GL22" s="21"/>
      <c r="GM22" s="21"/>
      <c r="GN22" s="21"/>
      <c r="GO22" s="21"/>
      <c r="GP22" s="21"/>
      <c r="GQ22" s="21"/>
      <c r="GR22" s="21"/>
      <c r="GS22" s="21"/>
      <c r="GT22" s="21"/>
      <c r="GU22" s="21"/>
      <c r="GV22" s="21"/>
      <c r="GW22" s="21"/>
      <c r="GX22" s="21"/>
      <c r="GY22" s="21"/>
      <c r="GZ22" s="21"/>
      <c r="HA22" s="21"/>
      <c r="HB22" s="21"/>
      <c r="HC22" s="21"/>
      <c r="HD22" s="21"/>
      <c r="HE22" s="21"/>
      <c r="HF22" s="21"/>
      <c r="HG22" s="21"/>
      <c r="HH22" s="21"/>
      <c r="HI22" s="21"/>
      <c r="HJ22" s="21"/>
      <c r="HK22" s="21"/>
      <c r="HL22" s="21"/>
      <c r="HM22" s="21"/>
      <c r="HN22" s="21"/>
      <c r="HO22" s="21"/>
      <c r="HP22" s="21"/>
      <c r="HQ22" s="21"/>
      <c r="HR22" s="21"/>
      <c r="HS22" s="21"/>
      <c r="HT22" s="21"/>
      <c r="HU22" s="21"/>
      <c r="HV22" s="21"/>
      <c r="HW22" s="21"/>
      <c r="HX22" s="21"/>
      <c r="HY22" s="21"/>
      <c r="HZ22" s="21"/>
      <c r="IA22" s="21"/>
      <c r="IB22" s="21"/>
      <c r="IC22" s="21"/>
    </row>
    <row r="23" spans="1:237" s="22" customFormat="1" ht="27" customHeight="1" x14ac:dyDescent="0.15">
      <c r="A23" s="282" t="s">
        <v>240</v>
      </c>
      <c r="B23" s="19" t="e">
        <f>B15-B22</f>
        <v>#DIV/0!</v>
      </c>
      <c r="C23" s="19" t="e">
        <f t="shared" ref="C23:U23" si="2">C15-C22</f>
        <v>#DIV/0!</v>
      </c>
      <c r="D23" s="19" t="e">
        <f t="shared" si="2"/>
        <v>#DIV/0!</v>
      </c>
      <c r="E23" s="19" t="e">
        <f>E15-E22</f>
        <v>#DIV/0!</v>
      </c>
      <c r="F23" s="19" t="e">
        <f t="shared" si="2"/>
        <v>#DIV/0!</v>
      </c>
      <c r="G23" s="19" t="e">
        <f t="shared" si="2"/>
        <v>#DIV/0!</v>
      </c>
      <c r="H23" s="19" t="e">
        <f t="shared" si="2"/>
        <v>#DIV/0!</v>
      </c>
      <c r="I23" s="19">
        <f t="shared" si="2"/>
        <v>0</v>
      </c>
      <c r="J23" s="19">
        <f t="shared" si="2"/>
        <v>0</v>
      </c>
      <c r="K23" s="19">
        <f t="shared" si="2"/>
        <v>0</v>
      </c>
      <c r="L23" s="19">
        <f t="shared" si="2"/>
        <v>0</v>
      </c>
      <c r="M23" s="19">
        <f t="shared" si="2"/>
        <v>0</v>
      </c>
      <c r="N23" s="19">
        <f t="shared" si="2"/>
        <v>0</v>
      </c>
      <c r="O23" s="19">
        <f t="shared" si="2"/>
        <v>0</v>
      </c>
      <c r="P23" s="19">
        <f t="shared" si="2"/>
        <v>0</v>
      </c>
      <c r="Q23" s="19">
        <f t="shared" si="2"/>
        <v>0</v>
      </c>
      <c r="R23" s="19">
        <f t="shared" si="2"/>
        <v>0</v>
      </c>
      <c r="S23" s="19">
        <f t="shared" si="2"/>
        <v>0</v>
      </c>
      <c r="T23" s="19">
        <f t="shared" si="2"/>
        <v>0</v>
      </c>
      <c r="U23" s="19">
        <f t="shared" si="2"/>
        <v>0</v>
      </c>
      <c r="V23" s="21"/>
      <c r="W23" s="21"/>
      <c r="X23" s="21"/>
      <c r="Y23" s="21"/>
      <c r="Z23" s="21"/>
      <c r="AA23" s="21"/>
      <c r="AB23" s="21"/>
      <c r="AC23" s="21"/>
      <c r="AD23" s="21"/>
      <c r="AE23" s="21"/>
      <c r="AF23" s="21"/>
      <c r="AG23" s="21"/>
      <c r="AH23" s="21"/>
      <c r="AI23" s="21"/>
      <c r="AJ23" s="21"/>
      <c r="AK23" s="21"/>
      <c r="AL23" s="21"/>
      <c r="AM23" s="21"/>
      <c r="AN23" s="21"/>
      <c r="AO23" s="21"/>
      <c r="AP23" s="21"/>
      <c r="AQ23" s="21"/>
      <c r="AR23" s="21"/>
      <c r="AS23" s="21"/>
      <c r="AT23" s="21"/>
      <c r="AU23" s="21"/>
      <c r="AV23" s="21"/>
      <c r="AW23" s="21"/>
      <c r="AX23" s="21"/>
      <c r="AY23" s="21"/>
      <c r="AZ23" s="21"/>
      <c r="BA23" s="21"/>
      <c r="BB23" s="21"/>
      <c r="BC23" s="21"/>
      <c r="BD23" s="21"/>
      <c r="BE23" s="21"/>
      <c r="BF23" s="21"/>
      <c r="BG23" s="21"/>
      <c r="BH23" s="21"/>
      <c r="BI23" s="21"/>
      <c r="BJ23" s="21"/>
      <c r="BK23" s="21"/>
      <c r="BL23" s="21"/>
      <c r="BM23" s="21"/>
      <c r="BN23" s="21"/>
      <c r="BO23" s="21"/>
      <c r="BP23" s="21"/>
      <c r="BQ23" s="21"/>
      <c r="BR23" s="21"/>
      <c r="BS23" s="21"/>
      <c r="BT23" s="21"/>
      <c r="BU23" s="21"/>
      <c r="BV23" s="21"/>
      <c r="BW23" s="21"/>
      <c r="BX23" s="21"/>
      <c r="BY23" s="21"/>
      <c r="BZ23" s="21"/>
      <c r="CA23" s="21"/>
      <c r="CB23" s="21"/>
      <c r="CC23" s="21"/>
      <c r="CD23" s="21"/>
      <c r="CE23" s="21"/>
      <c r="CF23" s="21"/>
      <c r="CG23" s="21"/>
      <c r="CH23" s="21"/>
      <c r="CI23" s="21"/>
      <c r="CJ23" s="21"/>
      <c r="CK23" s="21"/>
      <c r="CL23" s="21"/>
      <c r="CM23" s="21"/>
      <c r="CN23" s="21"/>
      <c r="CO23" s="21"/>
      <c r="CP23" s="21"/>
      <c r="CQ23" s="21"/>
      <c r="CR23" s="21"/>
      <c r="CS23" s="21"/>
      <c r="CT23" s="21"/>
      <c r="CU23" s="21"/>
      <c r="CV23" s="21"/>
      <c r="CW23" s="21"/>
      <c r="CX23" s="21"/>
      <c r="CY23" s="21"/>
      <c r="CZ23" s="21"/>
      <c r="DA23" s="21"/>
      <c r="DB23" s="21"/>
      <c r="DC23" s="21"/>
      <c r="DD23" s="21"/>
      <c r="DE23" s="21"/>
      <c r="DF23" s="21"/>
      <c r="DG23" s="21"/>
      <c r="DH23" s="21"/>
      <c r="DI23" s="21"/>
      <c r="DJ23" s="21"/>
      <c r="DK23" s="21"/>
      <c r="DL23" s="21"/>
      <c r="DM23" s="21"/>
      <c r="DN23" s="21"/>
      <c r="DO23" s="21"/>
      <c r="DP23" s="21"/>
      <c r="DQ23" s="21"/>
      <c r="DR23" s="21"/>
      <c r="DS23" s="21"/>
      <c r="DT23" s="21"/>
      <c r="DU23" s="21"/>
      <c r="DV23" s="21"/>
      <c r="DW23" s="21"/>
      <c r="DX23" s="21"/>
      <c r="DY23" s="21"/>
      <c r="DZ23" s="21"/>
      <c r="EA23" s="21"/>
      <c r="EB23" s="21"/>
      <c r="EC23" s="21"/>
      <c r="ED23" s="21"/>
      <c r="EE23" s="21"/>
      <c r="EF23" s="21"/>
      <c r="EG23" s="21"/>
      <c r="EH23" s="21"/>
      <c r="EI23" s="21"/>
      <c r="EJ23" s="21"/>
      <c r="EK23" s="21"/>
      <c r="EL23" s="21"/>
      <c r="EM23" s="21"/>
      <c r="EN23" s="21"/>
      <c r="EO23" s="21"/>
      <c r="EP23" s="21"/>
      <c r="EQ23" s="21"/>
      <c r="ER23" s="21"/>
      <c r="ES23" s="21"/>
      <c r="ET23" s="21"/>
      <c r="EU23" s="21"/>
      <c r="EV23" s="21"/>
      <c r="EW23" s="21"/>
      <c r="EX23" s="21"/>
      <c r="EY23" s="21"/>
      <c r="EZ23" s="21"/>
      <c r="FA23" s="21"/>
      <c r="FB23" s="21"/>
      <c r="FC23" s="21"/>
      <c r="FD23" s="21"/>
      <c r="FE23" s="21"/>
      <c r="FF23" s="21"/>
      <c r="FG23" s="21"/>
      <c r="FH23" s="21"/>
      <c r="FI23" s="21"/>
      <c r="FJ23" s="21"/>
      <c r="FK23" s="21"/>
      <c r="FL23" s="21"/>
      <c r="FM23" s="21"/>
      <c r="FN23" s="21"/>
      <c r="FO23" s="21"/>
      <c r="FP23" s="21"/>
      <c r="FQ23" s="21"/>
      <c r="FR23" s="21"/>
      <c r="FS23" s="21"/>
      <c r="FT23" s="21"/>
      <c r="FU23" s="21"/>
      <c r="FV23" s="21"/>
      <c r="FW23" s="21"/>
      <c r="FX23" s="21"/>
      <c r="FY23" s="21"/>
      <c r="FZ23" s="21"/>
      <c r="GA23" s="21"/>
      <c r="GB23" s="21"/>
      <c r="GC23" s="21"/>
      <c r="GD23" s="21"/>
      <c r="GE23" s="21"/>
      <c r="GF23" s="21"/>
      <c r="GG23" s="21"/>
      <c r="GH23" s="21"/>
      <c r="GI23" s="21"/>
      <c r="GJ23" s="21"/>
      <c r="GK23" s="21"/>
      <c r="GL23" s="21"/>
      <c r="GM23" s="21"/>
      <c r="GN23" s="21"/>
      <c r="GO23" s="21"/>
      <c r="GP23" s="21"/>
      <c r="GQ23" s="21"/>
      <c r="GR23" s="21"/>
      <c r="GS23" s="21"/>
      <c r="GT23" s="21"/>
      <c r="GU23" s="21"/>
      <c r="GV23" s="21"/>
      <c r="GW23" s="21"/>
      <c r="GX23" s="21"/>
      <c r="GY23" s="21"/>
      <c r="GZ23" s="21"/>
      <c r="HA23" s="21"/>
      <c r="HB23" s="21"/>
      <c r="HC23" s="21"/>
      <c r="HD23" s="21"/>
      <c r="HE23" s="21"/>
      <c r="HF23" s="21"/>
      <c r="HG23" s="21"/>
      <c r="HH23" s="21"/>
      <c r="HI23" s="21"/>
      <c r="HJ23" s="21"/>
      <c r="HK23" s="21"/>
      <c r="HL23" s="21"/>
      <c r="HM23" s="21"/>
      <c r="HN23" s="21"/>
      <c r="HO23" s="21"/>
      <c r="HP23" s="21"/>
      <c r="HQ23" s="21"/>
      <c r="HR23" s="21"/>
      <c r="HS23" s="21"/>
      <c r="HT23" s="21"/>
      <c r="HU23" s="21"/>
      <c r="HV23" s="21"/>
      <c r="HW23" s="21"/>
      <c r="HX23" s="21"/>
      <c r="HY23" s="21"/>
      <c r="HZ23" s="21"/>
      <c r="IA23" s="21"/>
      <c r="IB23" s="21"/>
      <c r="IC23" s="21"/>
    </row>
    <row r="24" spans="1:237" s="150" customFormat="1" ht="24.6" customHeight="1" x14ac:dyDescent="0.15">
      <c r="A24" s="283" t="s">
        <v>36</v>
      </c>
      <c r="B24" s="20" t="e">
        <f>B23</f>
        <v>#DIV/0!</v>
      </c>
      <c r="C24" s="20" t="e">
        <f>B24+C23</f>
        <v>#DIV/0!</v>
      </c>
      <c r="D24" s="20" t="e">
        <f t="shared" ref="D24:U24" si="3">C24+D23</f>
        <v>#DIV/0!</v>
      </c>
      <c r="E24" s="20" t="e">
        <f t="shared" si="3"/>
        <v>#DIV/0!</v>
      </c>
      <c r="F24" s="20" t="e">
        <f t="shared" si="3"/>
        <v>#DIV/0!</v>
      </c>
      <c r="G24" s="20" t="e">
        <f t="shared" si="3"/>
        <v>#DIV/0!</v>
      </c>
      <c r="H24" s="20" t="e">
        <f t="shared" si="3"/>
        <v>#DIV/0!</v>
      </c>
      <c r="I24" s="20" t="e">
        <f t="shared" si="3"/>
        <v>#DIV/0!</v>
      </c>
      <c r="J24" s="20" t="e">
        <f t="shared" si="3"/>
        <v>#DIV/0!</v>
      </c>
      <c r="K24" s="20" t="e">
        <f t="shared" si="3"/>
        <v>#DIV/0!</v>
      </c>
      <c r="L24" s="20" t="e">
        <f t="shared" si="3"/>
        <v>#DIV/0!</v>
      </c>
      <c r="M24" s="20" t="e">
        <f t="shared" si="3"/>
        <v>#DIV/0!</v>
      </c>
      <c r="N24" s="20" t="e">
        <f t="shared" si="3"/>
        <v>#DIV/0!</v>
      </c>
      <c r="O24" s="20" t="e">
        <f t="shared" si="3"/>
        <v>#DIV/0!</v>
      </c>
      <c r="P24" s="20" t="e">
        <f t="shared" si="3"/>
        <v>#DIV/0!</v>
      </c>
      <c r="Q24" s="20" t="e">
        <f t="shared" si="3"/>
        <v>#DIV/0!</v>
      </c>
      <c r="R24" s="20" t="e">
        <f t="shared" si="3"/>
        <v>#DIV/0!</v>
      </c>
      <c r="S24" s="20" t="e">
        <f t="shared" si="3"/>
        <v>#DIV/0!</v>
      </c>
      <c r="T24" s="20" t="e">
        <f t="shared" si="3"/>
        <v>#DIV/0!</v>
      </c>
      <c r="U24" s="20" t="e">
        <f t="shared" si="3"/>
        <v>#DIV/0!</v>
      </c>
      <c r="V24" s="21"/>
      <c r="W24" s="21"/>
      <c r="X24" s="21"/>
      <c r="Y24" s="21"/>
      <c r="Z24" s="21"/>
      <c r="AA24" s="21"/>
      <c r="AB24" s="21"/>
      <c r="AC24" s="21"/>
      <c r="AD24" s="21"/>
      <c r="AE24" s="21"/>
      <c r="AF24" s="21"/>
      <c r="AG24" s="21"/>
      <c r="AH24" s="21"/>
      <c r="AI24" s="21"/>
      <c r="AJ24" s="21"/>
      <c r="AK24" s="21"/>
      <c r="AL24" s="21"/>
      <c r="AM24" s="21"/>
      <c r="AN24" s="21"/>
      <c r="AO24" s="21"/>
      <c r="AP24" s="21"/>
      <c r="AQ24" s="21"/>
      <c r="AR24" s="21"/>
      <c r="AS24" s="21"/>
      <c r="AT24" s="21"/>
      <c r="AU24" s="21"/>
      <c r="AV24" s="21"/>
      <c r="AW24" s="21"/>
      <c r="AX24" s="21"/>
      <c r="AY24" s="21"/>
      <c r="AZ24" s="21"/>
      <c r="BA24" s="21"/>
      <c r="BB24" s="21"/>
      <c r="BC24" s="21"/>
      <c r="BD24" s="21"/>
      <c r="BE24" s="21"/>
      <c r="BF24" s="21"/>
      <c r="BG24" s="21"/>
      <c r="BH24" s="21"/>
      <c r="BI24" s="21"/>
      <c r="BJ24" s="21"/>
      <c r="BK24" s="21"/>
      <c r="BL24" s="21"/>
      <c r="BM24" s="21"/>
      <c r="BN24" s="21"/>
      <c r="BO24" s="21"/>
      <c r="BP24" s="21"/>
      <c r="BQ24" s="21"/>
      <c r="BR24" s="21"/>
      <c r="BS24" s="21"/>
      <c r="BT24" s="21"/>
      <c r="BU24" s="21"/>
      <c r="BV24" s="21"/>
      <c r="BW24" s="21"/>
      <c r="BX24" s="21"/>
      <c r="BY24" s="21"/>
      <c r="BZ24" s="21"/>
      <c r="CA24" s="21"/>
      <c r="CB24" s="21"/>
      <c r="CC24" s="21"/>
      <c r="CD24" s="21"/>
      <c r="CE24" s="21"/>
      <c r="CF24" s="21"/>
      <c r="CG24" s="21"/>
      <c r="CH24" s="21"/>
      <c r="CI24" s="21"/>
      <c r="CJ24" s="21"/>
      <c r="CK24" s="21"/>
      <c r="CL24" s="21"/>
      <c r="CM24" s="21"/>
      <c r="CN24" s="21"/>
      <c r="CO24" s="21"/>
      <c r="CP24" s="21"/>
      <c r="CQ24" s="21"/>
      <c r="CR24" s="21"/>
      <c r="CS24" s="21"/>
      <c r="CT24" s="21"/>
      <c r="CU24" s="21"/>
      <c r="CV24" s="21"/>
      <c r="CW24" s="21"/>
      <c r="CX24" s="21"/>
      <c r="CY24" s="21"/>
      <c r="CZ24" s="21"/>
      <c r="DA24" s="21"/>
      <c r="DB24" s="21"/>
      <c r="DC24" s="21"/>
      <c r="DD24" s="21"/>
      <c r="DE24" s="21"/>
      <c r="DF24" s="21"/>
      <c r="DG24" s="21"/>
      <c r="DH24" s="21"/>
      <c r="DI24" s="21"/>
      <c r="DJ24" s="21"/>
      <c r="DK24" s="21"/>
      <c r="DL24" s="21"/>
      <c r="DM24" s="21"/>
      <c r="DN24" s="21"/>
      <c r="DO24" s="21"/>
      <c r="DP24" s="21"/>
      <c r="DQ24" s="21"/>
      <c r="DR24" s="21"/>
      <c r="DS24" s="21"/>
      <c r="DT24" s="21"/>
      <c r="DU24" s="21"/>
      <c r="DV24" s="21"/>
      <c r="DW24" s="21"/>
      <c r="DX24" s="21"/>
      <c r="DY24" s="21"/>
      <c r="DZ24" s="21"/>
      <c r="EA24" s="21"/>
      <c r="EB24" s="21"/>
      <c r="EC24" s="21"/>
      <c r="ED24" s="21"/>
      <c r="EE24" s="21"/>
      <c r="EF24" s="21"/>
      <c r="EG24" s="21"/>
      <c r="EH24" s="21"/>
      <c r="EI24" s="21"/>
      <c r="EJ24" s="21"/>
      <c r="EK24" s="21"/>
      <c r="EL24" s="21"/>
      <c r="EM24" s="21"/>
      <c r="EN24" s="21"/>
      <c r="EO24" s="21"/>
      <c r="EP24" s="21"/>
      <c r="EQ24" s="21"/>
      <c r="ER24" s="21"/>
      <c r="ES24" s="21"/>
      <c r="ET24" s="21"/>
      <c r="EU24" s="21"/>
      <c r="EV24" s="21"/>
      <c r="EW24" s="21"/>
      <c r="EX24" s="21"/>
      <c r="EY24" s="21"/>
      <c r="EZ24" s="21"/>
      <c r="FA24" s="21"/>
      <c r="FB24" s="21"/>
      <c r="FC24" s="21"/>
      <c r="FD24" s="21"/>
      <c r="FE24" s="21"/>
      <c r="FF24" s="21"/>
      <c r="FG24" s="21"/>
      <c r="FH24" s="21"/>
      <c r="FI24" s="21"/>
      <c r="FJ24" s="21"/>
      <c r="FK24" s="21"/>
      <c r="FL24" s="21"/>
      <c r="FM24" s="21"/>
      <c r="FN24" s="21"/>
      <c r="FO24" s="21"/>
      <c r="FP24" s="21"/>
      <c r="FQ24" s="21"/>
      <c r="FR24" s="21"/>
      <c r="FS24" s="21"/>
      <c r="FT24" s="21"/>
      <c r="FU24" s="21"/>
      <c r="FV24" s="21"/>
      <c r="FW24" s="21"/>
      <c r="FX24" s="21"/>
      <c r="FY24" s="21"/>
      <c r="FZ24" s="21"/>
      <c r="GA24" s="21"/>
      <c r="GB24" s="21"/>
      <c r="GC24" s="21"/>
      <c r="GD24" s="21"/>
      <c r="GE24" s="21"/>
      <c r="GF24" s="21"/>
      <c r="GG24" s="21"/>
      <c r="GH24" s="21"/>
      <c r="GI24" s="21"/>
      <c r="GJ24" s="21"/>
      <c r="GK24" s="21"/>
      <c r="GL24" s="21"/>
      <c r="GM24" s="21"/>
      <c r="GN24" s="21"/>
      <c r="GO24" s="21"/>
      <c r="GP24" s="21"/>
      <c r="GQ24" s="21"/>
      <c r="GR24" s="21"/>
      <c r="GS24" s="21"/>
      <c r="GT24" s="21"/>
      <c r="GU24" s="21"/>
      <c r="GV24" s="21"/>
      <c r="GW24" s="21"/>
      <c r="GX24" s="21"/>
      <c r="GY24" s="21"/>
      <c r="GZ24" s="21"/>
      <c r="HA24" s="21"/>
      <c r="HB24" s="21"/>
      <c r="HC24" s="21"/>
      <c r="HD24" s="21"/>
      <c r="HE24" s="21"/>
      <c r="HF24" s="21"/>
      <c r="HG24" s="21"/>
      <c r="HH24" s="21"/>
      <c r="HI24" s="21"/>
      <c r="HJ24" s="21"/>
      <c r="HK24" s="21"/>
      <c r="HL24" s="21"/>
      <c r="HM24" s="21"/>
      <c r="HN24" s="21"/>
      <c r="HO24" s="21"/>
      <c r="HP24" s="21"/>
      <c r="HQ24" s="21"/>
      <c r="HR24" s="21"/>
      <c r="HS24" s="21"/>
      <c r="HT24" s="21"/>
      <c r="HU24" s="21"/>
      <c r="HV24" s="21"/>
      <c r="HW24" s="21"/>
      <c r="HX24" s="21"/>
      <c r="HY24" s="21"/>
      <c r="HZ24" s="21"/>
      <c r="IA24" s="21"/>
      <c r="IB24" s="21"/>
      <c r="IC24" s="21"/>
    </row>
    <row r="25" spans="1:237" x14ac:dyDescent="0.2">
      <c r="X25" s="21"/>
      <c r="Y25" s="21"/>
      <c r="Z25" s="21"/>
      <c r="AA25" s="21"/>
      <c r="AB25" s="21"/>
      <c r="AC25" s="21"/>
      <c r="AD25" s="21"/>
      <c r="AE25" s="21"/>
      <c r="AF25" s="21"/>
      <c r="AG25" s="21"/>
      <c r="AH25" s="21"/>
      <c r="AI25" s="21"/>
      <c r="AJ25" s="21"/>
      <c r="AK25" s="21"/>
      <c r="AL25" s="21"/>
      <c r="AM25" s="21"/>
      <c r="AN25" s="21"/>
      <c r="AO25" s="21"/>
      <c r="AP25" s="21"/>
      <c r="AQ25" s="21"/>
      <c r="AR25" s="21"/>
      <c r="AS25" s="21"/>
      <c r="AT25" s="21"/>
      <c r="AU25" s="21"/>
      <c r="AV25" s="21"/>
      <c r="AW25" s="21"/>
      <c r="AX25" s="21"/>
      <c r="AY25" s="21"/>
      <c r="AZ25" s="21"/>
      <c r="BA25" s="21"/>
      <c r="BB25" s="21"/>
      <c r="BC25" s="21"/>
      <c r="BD25" s="21"/>
      <c r="BE25" s="21"/>
      <c r="BF25" s="21"/>
      <c r="BG25" s="21"/>
      <c r="BH25" s="21"/>
      <c r="BI25" s="21"/>
      <c r="BJ25" s="21"/>
      <c r="BK25" s="21"/>
      <c r="BL25" s="21"/>
      <c r="BM25" s="21"/>
      <c r="BN25" s="21"/>
      <c r="BO25" s="21"/>
      <c r="BP25" s="21"/>
      <c r="BQ25" s="21"/>
      <c r="BR25" s="21"/>
      <c r="BS25" s="21"/>
      <c r="BT25" s="21"/>
      <c r="BU25" s="21"/>
      <c r="BV25" s="21"/>
      <c r="BW25" s="21"/>
      <c r="BX25" s="21"/>
      <c r="BY25" s="21"/>
      <c r="BZ25" s="21"/>
      <c r="CA25" s="21"/>
      <c r="CB25" s="21"/>
      <c r="CC25" s="21"/>
      <c r="CD25" s="21"/>
      <c r="CE25" s="21"/>
      <c r="CF25" s="21"/>
      <c r="CG25" s="21"/>
      <c r="CH25" s="21"/>
      <c r="CI25" s="21"/>
      <c r="CJ25" s="21"/>
      <c r="CK25" s="21"/>
      <c r="CL25" s="21"/>
      <c r="CM25" s="21"/>
      <c r="CN25" s="21"/>
      <c r="CO25" s="21"/>
      <c r="CP25" s="21"/>
      <c r="CQ25" s="21"/>
      <c r="CR25" s="21"/>
      <c r="CS25" s="21"/>
      <c r="CT25" s="21"/>
      <c r="CU25" s="21"/>
      <c r="CV25" s="21"/>
      <c r="CW25" s="21"/>
      <c r="CX25" s="21"/>
      <c r="CY25" s="21"/>
      <c r="CZ25" s="21"/>
      <c r="DA25" s="21"/>
      <c r="DB25" s="21"/>
      <c r="DC25" s="21"/>
      <c r="DD25" s="21"/>
      <c r="DE25" s="21"/>
      <c r="DF25" s="21"/>
      <c r="DG25" s="21"/>
      <c r="DH25" s="21"/>
      <c r="DI25" s="21"/>
      <c r="DJ25" s="21"/>
      <c r="DK25" s="21"/>
      <c r="DL25" s="21"/>
      <c r="DM25" s="21"/>
      <c r="DN25" s="21"/>
      <c r="DO25" s="21"/>
      <c r="DP25" s="21"/>
      <c r="DQ25" s="21"/>
      <c r="DR25" s="21"/>
      <c r="DS25" s="21"/>
      <c r="DT25" s="21"/>
      <c r="DU25" s="21"/>
      <c r="DV25" s="21"/>
      <c r="DW25" s="21"/>
      <c r="DX25" s="21"/>
      <c r="DY25" s="21"/>
      <c r="DZ25" s="21"/>
      <c r="EA25" s="21"/>
      <c r="EB25" s="21"/>
      <c r="EC25" s="21"/>
      <c r="ED25" s="21"/>
      <c r="EE25" s="21"/>
      <c r="EF25" s="21"/>
      <c r="EG25" s="21"/>
      <c r="EH25" s="21"/>
      <c r="EI25" s="21"/>
      <c r="EJ25" s="21"/>
      <c r="EK25" s="21"/>
      <c r="EL25" s="21"/>
      <c r="EM25" s="21"/>
      <c r="EN25" s="21"/>
      <c r="EO25" s="21"/>
      <c r="EP25" s="21"/>
      <c r="EQ25" s="21"/>
      <c r="ER25" s="21"/>
      <c r="ES25" s="21"/>
      <c r="ET25" s="21"/>
      <c r="EU25" s="21"/>
      <c r="EV25" s="21"/>
      <c r="EW25" s="21"/>
      <c r="EX25" s="21"/>
      <c r="EY25" s="21"/>
      <c r="EZ25" s="21"/>
      <c r="FA25" s="21"/>
      <c r="FB25" s="21"/>
      <c r="FC25" s="21"/>
      <c r="FD25" s="21"/>
      <c r="FE25" s="21"/>
      <c r="FF25" s="21"/>
      <c r="FG25" s="21"/>
      <c r="FH25" s="21"/>
      <c r="FI25" s="21"/>
      <c r="FJ25" s="21"/>
      <c r="FK25" s="21"/>
      <c r="FL25" s="21"/>
      <c r="FM25" s="21"/>
      <c r="FN25" s="21"/>
      <c r="FO25" s="21"/>
      <c r="FP25" s="21"/>
      <c r="FQ25" s="21"/>
      <c r="FR25" s="21"/>
      <c r="FS25" s="21"/>
      <c r="FT25" s="21"/>
      <c r="FU25" s="21"/>
      <c r="FV25" s="21"/>
      <c r="FW25" s="21"/>
      <c r="FX25" s="21"/>
      <c r="FY25" s="21"/>
      <c r="FZ25" s="21"/>
      <c r="GA25" s="21"/>
      <c r="GB25" s="21"/>
      <c r="GC25" s="21"/>
      <c r="GD25" s="21"/>
      <c r="GE25" s="21"/>
      <c r="GF25" s="21"/>
      <c r="GG25" s="21"/>
      <c r="GH25" s="21"/>
      <c r="GI25" s="21"/>
      <c r="GJ25" s="21"/>
      <c r="GK25" s="21"/>
      <c r="GL25" s="21"/>
      <c r="GM25" s="21"/>
      <c r="GN25" s="21"/>
      <c r="GO25" s="21"/>
      <c r="GP25" s="21"/>
      <c r="GQ25" s="21"/>
      <c r="GR25" s="21"/>
      <c r="GS25" s="21"/>
      <c r="GT25" s="21"/>
      <c r="GU25" s="21"/>
      <c r="GV25" s="21"/>
      <c r="GW25" s="21"/>
      <c r="GX25" s="21"/>
      <c r="GY25" s="21"/>
      <c r="GZ25" s="21"/>
      <c r="HA25" s="21"/>
      <c r="HB25" s="21"/>
      <c r="HC25" s="21"/>
      <c r="HD25" s="21"/>
      <c r="HE25" s="21"/>
      <c r="HF25" s="21"/>
      <c r="HG25" s="21"/>
      <c r="HH25" s="21"/>
      <c r="HI25" s="21"/>
      <c r="HJ25" s="21"/>
      <c r="HK25" s="21"/>
      <c r="HL25" s="21"/>
      <c r="HM25" s="21"/>
      <c r="HN25" s="21"/>
      <c r="HO25" s="21"/>
      <c r="HP25" s="21"/>
      <c r="HQ25" s="21"/>
      <c r="HR25" s="21"/>
      <c r="HS25" s="21"/>
      <c r="HT25" s="21"/>
      <c r="HU25" s="21"/>
      <c r="HV25" s="21"/>
      <c r="HW25" s="21"/>
      <c r="HX25" s="21"/>
      <c r="HY25" s="21"/>
      <c r="HZ25" s="21"/>
      <c r="IA25" s="21"/>
      <c r="IB25" s="21"/>
      <c r="IC25" s="21"/>
    </row>
    <row r="26" spans="1:237" ht="12" customHeight="1" x14ac:dyDescent="0.2">
      <c r="X26" s="21"/>
      <c r="Y26" s="21"/>
      <c r="Z26" s="21"/>
      <c r="AA26" s="21"/>
      <c r="AB26" s="21"/>
      <c r="AC26" s="21"/>
      <c r="AD26" s="21"/>
      <c r="AE26" s="21"/>
      <c r="AF26" s="21"/>
      <c r="AG26" s="21"/>
      <c r="AH26" s="21"/>
      <c r="AI26" s="21"/>
      <c r="AJ26" s="21"/>
      <c r="AK26" s="21"/>
      <c r="AL26" s="21"/>
      <c r="AM26" s="21"/>
      <c r="AN26" s="21"/>
      <c r="AO26" s="21"/>
      <c r="AP26" s="21"/>
      <c r="AQ26" s="21"/>
      <c r="AR26" s="21"/>
      <c r="AS26" s="21"/>
      <c r="AT26" s="21"/>
      <c r="AU26" s="21"/>
      <c r="AV26" s="21"/>
      <c r="AW26" s="21"/>
      <c r="AX26" s="21"/>
      <c r="AY26" s="21"/>
      <c r="AZ26" s="21"/>
      <c r="BA26" s="21"/>
      <c r="BB26" s="21"/>
      <c r="BC26" s="21"/>
      <c r="BD26" s="21"/>
      <c r="BE26" s="21"/>
      <c r="BF26" s="21"/>
      <c r="BG26" s="21"/>
      <c r="BH26" s="21"/>
      <c r="BI26" s="21"/>
      <c r="BJ26" s="21"/>
      <c r="BK26" s="21"/>
      <c r="BL26" s="21"/>
      <c r="BM26" s="21"/>
      <c r="BN26" s="21"/>
      <c r="BO26" s="21"/>
      <c r="BP26" s="21"/>
      <c r="BQ26" s="21"/>
      <c r="BR26" s="21"/>
      <c r="BS26" s="21"/>
      <c r="BT26" s="21"/>
      <c r="BU26" s="21"/>
      <c r="BV26" s="21"/>
      <c r="BW26" s="21"/>
      <c r="BX26" s="21"/>
      <c r="BY26" s="21"/>
      <c r="BZ26" s="21"/>
      <c r="CA26" s="21"/>
      <c r="CB26" s="21"/>
      <c r="CC26" s="21"/>
      <c r="CD26" s="21"/>
      <c r="CE26" s="21"/>
      <c r="CF26" s="21"/>
      <c r="CG26" s="21"/>
      <c r="CH26" s="21"/>
      <c r="CI26" s="21"/>
      <c r="CJ26" s="21"/>
      <c r="CK26" s="21"/>
      <c r="CL26" s="21"/>
      <c r="CM26" s="21"/>
      <c r="CN26" s="21"/>
      <c r="CO26" s="21"/>
      <c r="CP26" s="21"/>
      <c r="CQ26" s="21"/>
      <c r="CR26" s="21"/>
      <c r="CS26" s="21"/>
      <c r="CT26" s="21"/>
      <c r="CU26" s="21"/>
      <c r="CV26" s="21"/>
      <c r="CW26" s="21"/>
      <c r="CX26" s="21"/>
      <c r="CY26" s="21"/>
      <c r="CZ26" s="21"/>
      <c r="DA26" s="21"/>
      <c r="DB26" s="21"/>
      <c r="DC26" s="21"/>
      <c r="DD26" s="21"/>
      <c r="DE26" s="21"/>
      <c r="DF26" s="21"/>
      <c r="DG26" s="21"/>
      <c r="DH26" s="21"/>
      <c r="DI26" s="21"/>
      <c r="DJ26" s="21"/>
      <c r="DK26" s="21"/>
      <c r="DL26" s="21"/>
      <c r="DM26" s="21"/>
      <c r="DN26" s="21"/>
      <c r="DO26" s="21"/>
      <c r="DP26" s="21"/>
      <c r="DQ26" s="21"/>
      <c r="DR26" s="21"/>
      <c r="DS26" s="21"/>
      <c r="DT26" s="21"/>
      <c r="DU26" s="21"/>
      <c r="DV26" s="21"/>
      <c r="DW26" s="21"/>
      <c r="DX26" s="21"/>
      <c r="DY26" s="21"/>
      <c r="DZ26" s="21"/>
      <c r="EA26" s="21"/>
      <c r="EB26" s="21"/>
      <c r="EC26" s="21"/>
      <c r="ED26" s="21"/>
      <c r="EE26" s="21"/>
      <c r="EF26" s="21"/>
      <c r="EG26" s="21"/>
      <c r="EH26" s="21"/>
      <c r="EI26" s="21"/>
      <c r="EJ26" s="21"/>
      <c r="EK26" s="21"/>
      <c r="EL26" s="21"/>
      <c r="EM26" s="21"/>
      <c r="EN26" s="21"/>
      <c r="EO26" s="21"/>
      <c r="EP26" s="21"/>
      <c r="EQ26" s="21"/>
      <c r="ER26" s="21"/>
      <c r="ES26" s="21"/>
      <c r="ET26" s="21"/>
      <c r="EU26" s="21"/>
      <c r="EV26" s="21"/>
      <c r="EW26" s="21"/>
      <c r="EX26" s="21"/>
      <c r="EY26" s="21"/>
      <c r="EZ26" s="21"/>
      <c r="FA26" s="21"/>
      <c r="FB26" s="21"/>
      <c r="FC26" s="21"/>
      <c r="FD26" s="21"/>
      <c r="FE26" s="21"/>
      <c r="FF26" s="21"/>
      <c r="FG26" s="21"/>
      <c r="FH26" s="21"/>
      <c r="FI26" s="21"/>
      <c r="FJ26" s="21"/>
      <c r="FK26" s="21"/>
      <c r="FL26" s="21"/>
      <c r="FM26" s="21"/>
      <c r="FN26" s="21"/>
      <c r="FO26" s="21"/>
      <c r="FP26" s="21"/>
      <c r="FQ26" s="21"/>
      <c r="FR26" s="21"/>
      <c r="FS26" s="21"/>
      <c r="FT26" s="21"/>
      <c r="FU26" s="21"/>
      <c r="FV26" s="21"/>
      <c r="FW26" s="21"/>
      <c r="FX26" s="21"/>
      <c r="FY26" s="21"/>
      <c r="FZ26" s="21"/>
      <c r="GA26" s="21"/>
      <c r="GB26" s="21"/>
      <c r="GC26" s="21"/>
      <c r="GD26" s="21"/>
      <c r="GE26" s="21"/>
      <c r="GF26" s="21"/>
      <c r="GG26" s="21"/>
      <c r="GH26" s="21"/>
      <c r="GI26" s="21"/>
      <c r="GJ26" s="21"/>
      <c r="GK26" s="21"/>
      <c r="GL26" s="21"/>
      <c r="GM26" s="21"/>
      <c r="GN26" s="21"/>
      <c r="GO26" s="21"/>
      <c r="GP26" s="21"/>
      <c r="GQ26" s="21"/>
      <c r="GR26" s="21"/>
      <c r="GS26" s="21"/>
      <c r="GT26" s="21"/>
      <c r="GU26" s="21"/>
      <c r="GV26" s="21"/>
      <c r="GW26" s="21"/>
      <c r="GX26" s="21"/>
      <c r="GY26" s="21"/>
      <c r="GZ26" s="21"/>
      <c r="HA26" s="21"/>
      <c r="HB26" s="21"/>
      <c r="HC26" s="21"/>
      <c r="HD26" s="21"/>
      <c r="HE26" s="21"/>
      <c r="HF26" s="21"/>
      <c r="HG26" s="21"/>
      <c r="HH26" s="21"/>
      <c r="HI26" s="21"/>
      <c r="HJ26" s="21"/>
      <c r="HK26" s="21"/>
      <c r="HL26" s="21"/>
      <c r="HM26" s="21"/>
      <c r="HN26" s="21"/>
      <c r="HO26" s="21"/>
      <c r="HP26" s="21"/>
      <c r="HQ26" s="21"/>
      <c r="HR26" s="21"/>
      <c r="HS26" s="21"/>
      <c r="HT26" s="21"/>
      <c r="HU26" s="21"/>
      <c r="HV26" s="21"/>
      <c r="HW26" s="21"/>
      <c r="HX26" s="21"/>
      <c r="HY26" s="21"/>
      <c r="HZ26" s="21"/>
      <c r="IA26" s="21"/>
      <c r="IB26" s="21"/>
      <c r="IC26" s="21"/>
    </row>
    <row r="27" spans="1:237" x14ac:dyDescent="0.2">
      <c r="X27" s="21"/>
      <c r="Y27" s="21"/>
      <c r="Z27" s="21"/>
      <c r="AA27" s="21"/>
      <c r="AB27" s="21"/>
      <c r="AC27" s="21"/>
      <c r="AD27" s="21"/>
      <c r="AE27" s="21"/>
      <c r="AF27" s="21"/>
      <c r="AG27" s="21"/>
      <c r="AH27" s="21"/>
      <c r="AI27" s="21"/>
      <c r="AJ27" s="21"/>
      <c r="AK27" s="21"/>
      <c r="AL27" s="21"/>
      <c r="AM27" s="21"/>
      <c r="AN27" s="21"/>
      <c r="AO27" s="21"/>
      <c r="AP27" s="21"/>
      <c r="AQ27" s="21"/>
      <c r="AR27" s="21"/>
      <c r="AS27" s="21"/>
      <c r="AT27" s="21"/>
      <c r="AU27" s="21"/>
      <c r="AV27" s="21"/>
      <c r="AW27" s="21"/>
      <c r="AX27" s="21"/>
      <c r="AY27" s="21"/>
      <c r="AZ27" s="21"/>
      <c r="BA27" s="21"/>
      <c r="BB27" s="21"/>
      <c r="BC27" s="21"/>
      <c r="BD27" s="21"/>
      <c r="BE27" s="21"/>
      <c r="BF27" s="21"/>
      <c r="BG27" s="21"/>
      <c r="BH27" s="21"/>
      <c r="BI27" s="21"/>
      <c r="BJ27" s="21"/>
      <c r="BK27" s="21"/>
      <c r="BL27" s="21"/>
      <c r="BM27" s="21"/>
      <c r="BN27" s="21"/>
      <c r="BO27" s="21"/>
      <c r="BP27" s="21"/>
      <c r="BQ27" s="21"/>
      <c r="BR27" s="21"/>
      <c r="BS27" s="21"/>
      <c r="BT27" s="21"/>
      <c r="BU27" s="21"/>
      <c r="BV27" s="21"/>
      <c r="BW27" s="21"/>
      <c r="BX27" s="21"/>
      <c r="BY27" s="21"/>
      <c r="BZ27" s="21"/>
      <c r="CA27" s="21"/>
      <c r="CB27" s="21"/>
      <c r="CC27" s="21"/>
      <c r="CD27" s="21"/>
      <c r="CE27" s="21"/>
      <c r="CF27" s="21"/>
      <c r="CG27" s="21"/>
      <c r="CH27" s="21"/>
      <c r="CI27" s="21"/>
      <c r="CJ27" s="21"/>
      <c r="CK27" s="21"/>
      <c r="CL27" s="21"/>
      <c r="CM27" s="21"/>
      <c r="CN27" s="21"/>
      <c r="CO27" s="21"/>
      <c r="CP27" s="21"/>
      <c r="CQ27" s="21"/>
      <c r="CR27" s="21"/>
      <c r="CS27" s="21"/>
      <c r="CT27" s="21"/>
      <c r="CU27" s="21"/>
      <c r="CV27" s="21"/>
      <c r="CW27" s="21"/>
      <c r="CX27" s="21"/>
      <c r="CY27" s="21"/>
      <c r="CZ27" s="21"/>
      <c r="DA27" s="21"/>
      <c r="DB27" s="21"/>
      <c r="DC27" s="21"/>
      <c r="DD27" s="21"/>
      <c r="DE27" s="21"/>
      <c r="DF27" s="21"/>
      <c r="DG27" s="21"/>
      <c r="DH27" s="21"/>
      <c r="DI27" s="21"/>
      <c r="DJ27" s="21"/>
      <c r="DK27" s="21"/>
      <c r="DL27" s="21"/>
      <c r="DM27" s="21"/>
      <c r="DN27" s="21"/>
      <c r="DO27" s="21"/>
      <c r="DP27" s="21"/>
      <c r="DQ27" s="21"/>
      <c r="DR27" s="21"/>
      <c r="DS27" s="21"/>
      <c r="DT27" s="21"/>
      <c r="DU27" s="21"/>
      <c r="DV27" s="21"/>
      <c r="DW27" s="21"/>
      <c r="DX27" s="21"/>
      <c r="DY27" s="21"/>
      <c r="DZ27" s="21"/>
      <c r="EA27" s="21"/>
      <c r="EB27" s="21"/>
      <c r="EC27" s="21"/>
      <c r="ED27" s="21"/>
      <c r="EE27" s="21"/>
      <c r="EF27" s="21"/>
      <c r="EG27" s="21"/>
      <c r="EH27" s="21"/>
      <c r="EI27" s="21"/>
      <c r="EJ27" s="21"/>
      <c r="EK27" s="21"/>
      <c r="EL27" s="21"/>
      <c r="EM27" s="21"/>
      <c r="EN27" s="21"/>
      <c r="EO27" s="21"/>
      <c r="EP27" s="21"/>
      <c r="EQ27" s="21"/>
      <c r="ER27" s="21"/>
      <c r="ES27" s="21"/>
      <c r="ET27" s="21"/>
      <c r="EU27" s="21"/>
      <c r="EV27" s="21"/>
      <c r="EW27" s="21"/>
      <c r="EX27" s="21"/>
      <c r="EY27" s="21"/>
      <c r="EZ27" s="21"/>
      <c r="FA27" s="21"/>
      <c r="FB27" s="21"/>
      <c r="FC27" s="21"/>
      <c r="FD27" s="21"/>
      <c r="FE27" s="21"/>
      <c r="FF27" s="21"/>
      <c r="FG27" s="21"/>
      <c r="FH27" s="21"/>
      <c r="FI27" s="21"/>
      <c r="FJ27" s="21"/>
      <c r="FK27" s="21"/>
      <c r="FL27" s="21"/>
      <c r="FM27" s="21"/>
      <c r="FN27" s="21"/>
      <c r="FO27" s="21"/>
      <c r="FP27" s="21"/>
      <c r="FQ27" s="21"/>
      <c r="FR27" s="21"/>
      <c r="FS27" s="21"/>
      <c r="FT27" s="21"/>
      <c r="FU27" s="21"/>
      <c r="FV27" s="21"/>
      <c r="FW27" s="21"/>
      <c r="FX27" s="21"/>
      <c r="FY27" s="21"/>
      <c r="FZ27" s="21"/>
      <c r="GA27" s="21"/>
      <c r="GB27" s="21"/>
      <c r="GC27" s="21"/>
      <c r="GD27" s="21"/>
      <c r="GE27" s="21"/>
      <c r="GF27" s="21"/>
      <c r="GG27" s="21"/>
      <c r="GH27" s="21"/>
      <c r="GI27" s="21"/>
      <c r="GJ27" s="21"/>
      <c r="GK27" s="21"/>
      <c r="GL27" s="21"/>
      <c r="GM27" s="21"/>
      <c r="GN27" s="21"/>
      <c r="GO27" s="21"/>
      <c r="GP27" s="21"/>
      <c r="GQ27" s="21"/>
      <c r="GR27" s="21"/>
      <c r="GS27" s="21"/>
      <c r="GT27" s="21"/>
      <c r="GU27" s="21"/>
      <c r="GV27" s="21"/>
      <c r="GW27" s="21"/>
      <c r="GX27" s="21"/>
      <c r="GY27" s="21"/>
      <c r="GZ27" s="21"/>
      <c r="HA27" s="21"/>
      <c r="HB27" s="21"/>
      <c r="HC27" s="21"/>
      <c r="HD27" s="21"/>
      <c r="HE27" s="21"/>
      <c r="HF27" s="21"/>
      <c r="HG27" s="21"/>
      <c r="HH27" s="21"/>
      <c r="HI27" s="21"/>
      <c r="HJ27" s="21"/>
      <c r="HK27" s="21"/>
      <c r="HL27" s="21"/>
      <c r="HM27" s="21"/>
      <c r="HN27" s="21"/>
      <c r="HO27" s="21"/>
      <c r="HP27" s="21"/>
      <c r="HQ27" s="21"/>
      <c r="HR27" s="21"/>
      <c r="HS27" s="21"/>
      <c r="HT27" s="21"/>
      <c r="HU27" s="21"/>
      <c r="HV27" s="21"/>
      <c r="HW27" s="21"/>
      <c r="HX27" s="21"/>
      <c r="HY27" s="21"/>
      <c r="HZ27" s="21"/>
      <c r="IA27" s="21"/>
      <c r="IB27" s="21"/>
      <c r="IC27" s="21"/>
    </row>
    <row r="28" spans="1:237" x14ac:dyDescent="0.2">
      <c r="X28" s="21"/>
      <c r="Y28" s="21"/>
      <c r="Z28" s="21"/>
      <c r="AA28" s="21"/>
      <c r="AB28" s="21"/>
      <c r="AC28" s="21"/>
      <c r="AD28" s="21"/>
      <c r="AE28" s="21"/>
      <c r="AF28" s="21"/>
    </row>
    <row r="29" spans="1:237" x14ac:dyDescent="0.2">
      <c r="X29" s="21"/>
      <c r="Y29" s="21"/>
      <c r="Z29" s="21"/>
      <c r="AA29" s="21"/>
      <c r="AB29" s="21"/>
      <c r="AC29" s="21"/>
      <c r="AD29" s="21"/>
      <c r="AE29" s="21"/>
      <c r="AF29" s="21"/>
    </row>
  </sheetData>
  <mergeCells count="2">
    <mergeCell ref="A2:D2"/>
    <mergeCell ref="A4:D7"/>
  </mergeCells>
  <phoneticPr fontId="9" type="noConversion"/>
  <pageMargins left="0.75" right="0.75" top="1" bottom="1" header="0.5" footer="0.5"/>
  <pageSetup paperSize="8" scale="6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12</vt:i4>
      </vt:variant>
      <vt:variant>
        <vt:lpstr>Imenovani rasponi</vt:lpstr>
      </vt:variant>
      <vt:variant>
        <vt:i4>2</vt:i4>
      </vt:variant>
    </vt:vector>
  </HeadingPairs>
  <TitlesOfParts>
    <vt:vector size="14" baseType="lpstr">
      <vt:lpstr>Naslov</vt:lpstr>
      <vt:lpstr>Sadržaj</vt:lpstr>
      <vt:lpstr>Ulazni parametri projekta</vt:lpstr>
      <vt:lpstr>Investicijski troškovi</vt:lpstr>
      <vt:lpstr>Operativni P&amp;T</vt:lpstr>
      <vt:lpstr>FNPVC</vt:lpstr>
      <vt:lpstr>EU Doprinos</vt:lpstr>
      <vt:lpstr>Izvori financiranja</vt:lpstr>
      <vt:lpstr>Financijska održivost</vt:lpstr>
      <vt:lpstr>FNPVK</vt:lpstr>
      <vt:lpstr>Ekonomska  analiza</vt:lpstr>
      <vt:lpstr>Sheet1</vt:lpstr>
      <vt:lpstr>'EU Doprinos'!_ftnref1</vt:lpstr>
      <vt:lpstr>'EU Doprinos'!OLE_LINK1</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Igor Grginić, Vlatka Čolak</dc:creator>
  <cp:lastModifiedBy>Goran Vrabec</cp:lastModifiedBy>
  <cp:lastPrinted>2022-12-05T08:53:17Z</cp:lastPrinted>
  <dcterms:created xsi:type="dcterms:W3CDTF">2008-02-26T11:10:17Z</dcterms:created>
  <dcterms:modified xsi:type="dcterms:W3CDTF">2024-03-15T13:56:31Z</dcterms:modified>
</cp:coreProperties>
</file>